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1340" windowHeight="8580" activeTab="3"/>
  </bookViews>
  <sheets>
    <sheet name="Лист1" sheetId="1" r:id="rId1"/>
    <sheet name="смета" sheetId="2" r:id="rId2"/>
    <sheet name="Лист2" sheetId="3" r:id="rId3"/>
    <sheet name="смета 2012" sheetId="4" r:id="rId4"/>
  </sheets>
  <definedNames>
    <definedName name="_xlnm.Print_Area" localSheetId="1">'смета'!$A$1:$J$439</definedName>
  </definedNames>
  <calcPr fullCalcOnLoad="1"/>
</workbook>
</file>

<file path=xl/sharedStrings.xml><?xml version="1.0" encoding="utf-8"?>
<sst xmlns="http://schemas.openxmlformats.org/spreadsheetml/2006/main" count="4521" uniqueCount="261">
  <si>
    <t>"Утверждаю в сумме"</t>
  </si>
  <si>
    <t>Главный распорядитель бюджетных средств</t>
  </si>
  <si>
    <t>МО "Чердаклинский район"</t>
  </si>
  <si>
    <t>Печать</t>
  </si>
  <si>
    <t>Дата</t>
  </si>
  <si>
    <t>КВСР</t>
  </si>
  <si>
    <t>КФСР</t>
  </si>
  <si>
    <t>КЦСР</t>
  </si>
  <si>
    <t>КВР</t>
  </si>
  <si>
    <t>Доп. КР</t>
  </si>
  <si>
    <t>КОСГУ</t>
  </si>
  <si>
    <t/>
  </si>
  <si>
    <t>211</t>
  </si>
  <si>
    <t>Заработная плата</t>
  </si>
  <si>
    <t>213</t>
  </si>
  <si>
    <t>Начисления на выплаты по оплате труда</t>
  </si>
  <si>
    <t>ВСЕГО</t>
  </si>
  <si>
    <t xml:space="preserve">Наименование учреждения   </t>
  </si>
  <si>
    <t>Адрес учреждения</t>
  </si>
  <si>
    <t>Единица измерения:рублей</t>
  </si>
  <si>
    <t>ОКПО</t>
  </si>
  <si>
    <t>ОКАТО</t>
  </si>
  <si>
    <t>ОКМТО</t>
  </si>
  <si>
    <t>ОКФС</t>
  </si>
  <si>
    <t>ОКОПФ</t>
  </si>
  <si>
    <t>Наименование расходов</t>
  </si>
  <si>
    <t>Сумма расходов</t>
  </si>
  <si>
    <t>221</t>
  </si>
  <si>
    <t>225</t>
  </si>
  <si>
    <t>226</t>
  </si>
  <si>
    <t>290</t>
  </si>
  <si>
    <t>340</t>
  </si>
  <si>
    <t>Увеличение стоимости материальных запасов, в т.ч.</t>
  </si>
  <si>
    <t>Прочие работы, услуги,в т.ч.</t>
  </si>
  <si>
    <t>Работы, услуги по содержанию имущества, в т.ч.</t>
  </si>
  <si>
    <t>Прочие расходы, в т.ч.</t>
  </si>
  <si>
    <t>СМЕТА РАСХОДОВ НА ОБЕСПЕЧЕНИЕ ДЕЯТЕЛЬНОСТИ УЧРЕЖДЕНИЯ ЗА СЧЕТ СРЕДСТВ БЮДЖЕТА</t>
  </si>
  <si>
    <t>573</t>
  </si>
  <si>
    <t>0702</t>
  </si>
  <si>
    <t>001</t>
  </si>
  <si>
    <t>000</t>
  </si>
  <si>
    <t>оплата отопления</t>
  </si>
  <si>
    <t>оплата электроэнергии</t>
  </si>
  <si>
    <t>оплата водопотребления</t>
  </si>
  <si>
    <t>оплата водоотведения</t>
  </si>
  <si>
    <t>003</t>
  </si>
  <si>
    <t>004</t>
  </si>
  <si>
    <t>005</t>
  </si>
  <si>
    <t>Главный бухгалтер</t>
  </si>
  <si>
    <t>Директор</t>
  </si>
  <si>
    <t>4219900</t>
  </si>
  <si>
    <t>Коммунальные услуги, в т.ч.</t>
  </si>
  <si>
    <t>223</t>
  </si>
  <si>
    <t>МУ управление образования МО "Чердаклинский район"</t>
  </si>
  <si>
    <t>Начальник управления образования</t>
  </si>
  <si>
    <t>7950000</t>
  </si>
  <si>
    <t>хозтовары</t>
  </si>
  <si>
    <t>питание малообеспеченных</t>
  </si>
  <si>
    <t>162</t>
  </si>
  <si>
    <t>174</t>
  </si>
  <si>
    <t>500</t>
  </si>
  <si>
    <t>7951000</t>
  </si>
  <si>
    <t>вывоз ТБО</t>
  </si>
  <si>
    <t>техническое обслуживание АПС</t>
  </si>
  <si>
    <t>налог по экологии</t>
  </si>
  <si>
    <t>транспортный налог</t>
  </si>
  <si>
    <t>питание в школьной столовой</t>
  </si>
  <si>
    <t>156</t>
  </si>
  <si>
    <t>Итого</t>
  </si>
  <si>
    <t>Заработанная плата</t>
  </si>
  <si>
    <t>5210215</t>
  </si>
  <si>
    <t>105</t>
  </si>
  <si>
    <t>5210206</t>
  </si>
  <si>
    <t>117</t>
  </si>
  <si>
    <t>212</t>
  </si>
  <si>
    <t>310</t>
  </si>
  <si>
    <t>РЦП "Школьное молоко"</t>
  </si>
  <si>
    <t>заправка картриджей</t>
  </si>
  <si>
    <t>услуги СЭС(дератизация)</t>
  </si>
  <si>
    <t>обс.1С</t>
  </si>
  <si>
    <t>медосмотр</t>
  </si>
  <si>
    <t>МОУ Чердаклинская СОШ №2</t>
  </si>
  <si>
    <t>433400.Ульяновская обл..р.п.Чердаклы.ул.50лет ВЛКСМ.12</t>
  </si>
  <si>
    <t>расходы на книгоизд.продукцию</t>
  </si>
  <si>
    <t>Прочие выплаты в т.ч.</t>
  </si>
  <si>
    <t>Увеличение стоимости основных средств</t>
  </si>
  <si>
    <t>приобретение учебников</t>
  </si>
  <si>
    <t>Увеличение стоимости материальных запасов в т.ч.</t>
  </si>
  <si>
    <t>Махмутова А.А.</t>
  </si>
  <si>
    <t>Зялалдинова Г.Г.</t>
  </si>
  <si>
    <t>лабор.исследов.,сан.эпид.экспертизы,МБИ смывов,лаб.инстр.замеры</t>
  </si>
  <si>
    <t>услуги по а/ящику</t>
  </si>
  <si>
    <t>тех.обслуживание систем водоснаб.эл.снабж.канализ.теплоснабжения</t>
  </si>
  <si>
    <t>помывка.гидр.испыт системы отопл.</t>
  </si>
  <si>
    <t>зарядка огнетушителей</t>
  </si>
  <si>
    <t>обучение пожарной безопасности</t>
  </si>
  <si>
    <t>Т.И.Налиткина</t>
  </si>
  <si>
    <t>МУНИЦИПАЛЬНОГО ОБРАЗОВАНИЯ "ЧЕРДАКЛИНСКИЙ РАЙОН" НА 2011 ГОД №1</t>
  </si>
  <si>
    <t>чердачная обработка</t>
  </si>
  <si>
    <t>оформление земли</t>
  </si>
  <si>
    <t>канц.товары</t>
  </si>
  <si>
    <t xml:space="preserve">Услуги связи </t>
  </si>
  <si>
    <t>МЦП "Энергосбережение на территории МО "Чердаклинский район" на 2010-2012 годы"</t>
  </si>
  <si>
    <t>0505</t>
  </si>
  <si>
    <t>7952800</t>
  </si>
  <si>
    <t>Софинансирование ОЦП "Школьные окна"</t>
  </si>
  <si>
    <t>7952900</t>
  </si>
  <si>
    <t>всего</t>
  </si>
  <si>
    <t>Прочие работы, услуги</t>
  </si>
  <si>
    <t>услуги тестирования</t>
  </si>
  <si>
    <t>подписка</t>
  </si>
  <si>
    <t>обслуживание компьютера</t>
  </si>
  <si>
    <t>Антивирусная программа</t>
  </si>
  <si>
    <t>поощрение учеников</t>
  </si>
  <si>
    <t>приобретение журнала</t>
  </si>
  <si>
    <t>приобретение учебного пособия</t>
  </si>
  <si>
    <t>приобретение канцтовара</t>
  </si>
  <si>
    <t>транспортные услуги в т.ч.</t>
  </si>
  <si>
    <t>транспортные расходы при командировках</t>
  </si>
  <si>
    <t>222</t>
  </si>
  <si>
    <t>Заливка катка</t>
  </si>
  <si>
    <t>ноутбук</t>
  </si>
  <si>
    <t>мультимедийный проектор</t>
  </si>
  <si>
    <t>стол ученический регулируемый 4-6 гр</t>
  </si>
  <si>
    <t>шт</t>
  </si>
  <si>
    <t>стул ученический регулируемый 4-6 гр</t>
  </si>
  <si>
    <t>стол учителя,однотумбовый, меламин.1150х630х760</t>
  </si>
  <si>
    <t>стул Форма.ткань</t>
  </si>
  <si>
    <t>Доска школьная 3-х элементная (магнитная) 340х100</t>
  </si>
  <si>
    <t>экран проекционный (антибликовый) 1.5х1.5</t>
  </si>
  <si>
    <t>многофункциональное устройство притер/копир/сканер</t>
  </si>
  <si>
    <t>наглядные пособия (таблицы.комплект) по математики, русскому языку, окружающему миру, ОБЖ,ИЗО, технологии</t>
  </si>
  <si>
    <t xml:space="preserve">компакт дисков по предметам </t>
  </si>
  <si>
    <t>методические пособия по предметам- по линии "Планета знаний"</t>
  </si>
  <si>
    <t>методические пособия по предметам- по линии "Школа 2100"</t>
  </si>
  <si>
    <t>Глобус</t>
  </si>
  <si>
    <t>Географические карты для начальной школы (комплект)</t>
  </si>
  <si>
    <t>Портреты писателей (комплект)</t>
  </si>
  <si>
    <t>Банкетка 3-х местная 1500*300*460, меламин</t>
  </si>
  <si>
    <t>Вешалка напольная, 26 мест</t>
  </si>
  <si>
    <t>Шкаф широкий, полуоткрытый</t>
  </si>
  <si>
    <t>тумба (классной доски)</t>
  </si>
  <si>
    <t>мел школьный (650 шт)</t>
  </si>
  <si>
    <t>магнитные фиксаторы</t>
  </si>
  <si>
    <t>стерка магнитная</t>
  </si>
  <si>
    <t>маркер</t>
  </si>
  <si>
    <t>циркуль малый</t>
  </si>
  <si>
    <t>циркуль большой</t>
  </si>
  <si>
    <t>транспортир</t>
  </si>
  <si>
    <t>угольник 45 град.</t>
  </si>
  <si>
    <t>угольник 30 град.х 60 град.</t>
  </si>
  <si>
    <t>линейка 1м.</t>
  </si>
  <si>
    <t>магнитный алфавит</t>
  </si>
  <si>
    <t>Панель демонстрационный над классной доской</t>
  </si>
  <si>
    <t>плафоны</t>
  </si>
  <si>
    <t>цена</t>
  </si>
  <si>
    <t>Принадлежности к аудиторным доскам:</t>
  </si>
  <si>
    <t>3 класса</t>
  </si>
  <si>
    <t>итого</t>
  </si>
  <si>
    <t>электромонтаж розеточной линии в классах</t>
  </si>
  <si>
    <t>установка, обслуживание программного обеспечения</t>
  </si>
  <si>
    <t>Семьсот двадцать пять тысяч сорок два рубля 00 копеек</t>
  </si>
  <si>
    <t>прочие работы и услуги</t>
  </si>
  <si>
    <t>7951800</t>
  </si>
  <si>
    <t>занятость школьников</t>
  </si>
  <si>
    <t>7953200</t>
  </si>
  <si>
    <t xml:space="preserve">Увеличение стоимости материальных запасов </t>
  </si>
  <si>
    <t>питание (оздоровительный лагерь)</t>
  </si>
  <si>
    <t>услуги вакцинации</t>
  </si>
  <si>
    <t>обучающий семинар</t>
  </si>
  <si>
    <t>обучение охране труда</t>
  </si>
  <si>
    <t>оформление устава</t>
  </si>
  <si>
    <t>Программа "Семья и дети" (помоги собраться в школу)</t>
  </si>
  <si>
    <t>1003</t>
  </si>
  <si>
    <t>7951400</t>
  </si>
  <si>
    <t>спорттовары</t>
  </si>
  <si>
    <t xml:space="preserve">       20.07.2011</t>
  </si>
  <si>
    <t xml:space="preserve">   20.07.2011</t>
  </si>
  <si>
    <t>И.о.начальника управления образования</t>
  </si>
  <si>
    <t>Н.А.Салай</t>
  </si>
  <si>
    <t xml:space="preserve">       28.06.2011</t>
  </si>
  <si>
    <t>4321100</t>
  </si>
  <si>
    <t>0707</t>
  </si>
  <si>
    <t>193</t>
  </si>
  <si>
    <t xml:space="preserve">   28.06.2011</t>
  </si>
  <si>
    <t>Четырнадцать миллионов восемьсот одна тысяча семьсот пятьдесят рублей 66 копеек</t>
  </si>
  <si>
    <t>Четырнадцать миллионов двести семьдеся три тысячи пятьсот девяносто шесть рублей 70 копеек</t>
  </si>
  <si>
    <t xml:space="preserve">       31.08.2011</t>
  </si>
  <si>
    <t>Вознаграждение за кл.рук.</t>
  </si>
  <si>
    <t>5200900</t>
  </si>
  <si>
    <t>110</t>
  </si>
  <si>
    <t>пищ.добавки (аскорбинов.кислота)</t>
  </si>
  <si>
    <t>Пятнадцать миллионов двести семьдесят тысяч сто сорок один рубль 30 копеек</t>
  </si>
  <si>
    <t xml:space="preserve">       27.09.2011</t>
  </si>
  <si>
    <t>Пятнадцать миллионов двести семьдесят шесть тысяч двенадцать рублей 37 копеек</t>
  </si>
  <si>
    <t xml:space="preserve">       31.10.2011</t>
  </si>
  <si>
    <t>5210103</t>
  </si>
  <si>
    <t>Пятнадцать миллионов двести восемьдесят шесть тысяч триста двадцать три рубля 58 копеек</t>
  </si>
  <si>
    <t xml:space="preserve">       30.11.2011</t>
  </si>
  <si>
    <t>5180100</t>
  </si>
  <si>
    <t>переход 1С с версии7 на версию8</t>
  </si>
  <si>
    <t>госпошлина</t>
  </si>
  <si>
    <t>5210400</t>
  </si>
  <si>
    <t>5210800</t>
  </si>
  <si>
    <t>5210218</t>
  </si>
  <si>
    <t>168</t>
  </si>
  <si>
    <t>Единовременная выплата молодым специалистам</t>
  </si>
  <si>
    <t>ОКТМО</t>
  </si>
  <si>
    <t xml:space="preserve">      29.12.2011</t>
  </si>
  <si>
    <t>переход 1С с верс.7 на 8</t>
  </si>
  <si>
    <t>эл.документооборот в прог.СБИС</t>
  </si>
  <si>
    <t>обс.прог.1С (пароль на КАМИН)</t>
  </si>
  <si>
    <t xml:space="preserve">       29.12.2011</t>
  </si>
  <si>
    <t>Пятнадцать миллионов семьсот тридцать одна тысяча девятьсот сорок восемь рублей 08 копеек</t>
  </si>
  <si>
    <t>Пятнадцать миллионов девятьсот восемьдесят две тысячи восемьсот двадцать восемь рублей 66 копеек</t>
  </si>
  <si>
    <t>налог на имущество</t>
  </si>
  <si>
    <t xml:space="preserve">ежемесячная стипендия обуч.10-11кл </t>
  </si>
  <si>
    <t>5211600</t>
  </si>
  <si>
    <t>7954100</t>
  </si>
  <si>
    <t>транспортные расходы-автоуслуги</t>
  </si>
  <si>
    <t>4362100</t>
  </si>
  <si>
    <t>приобретение спорт. оборудования</t>
  </si>
  <si>
    <t>приобретение хоз.товаров</t>
  </si>
  <si>
    <t>приобретение посуды для столовой</t>
  </si>
  <si>
    <t>приобретение медикаментов</t>
  </si>
  <si>
    <t>приобретение спец.одежды</t>
  </si>
  <si>
    <t>замена дер.окон на окна ПВХ</t>
  </si>
  <si>
    <t>приобретение оборуд.инв.для каб.ОБЖ</t>
  </si>
  <si>
    <t>5211700</t>
  </si>
  <si>
    <t>обучение на курсах пов.квалификации</t>
  </si>
  <si>
    <t>РЦП "Меры по развитию системы образования МО "Чердаклинский район" Увеличение стоимости материальных запасов в т.ч.</t>
  </si>
  <si>
    <t>РЦП "Меры по развитию системы образования МО "Чердаклинский район" Работы, услуги по содержанию имущества, в т.ч.</t>
  </si>
  <si>
    <t>Увеличение стоимости материальных запасов (обеспечение отдыха детей-оздоровительный лагерь)</t>
  </si>
  <si>
    <t>Увеличение стоимости материальных запасов (обеспечение отдыха детей оздоровительный лагерь "Причала Надежды")</t>
  </si>
  <si>
    <t>РЦП "Дополнительные меры по снижению напряженности на рынке труда МО "Чердаклинский район"</t>
  </si>
  <si>
    <t>Увеличение стоимости основных средств в т.ч.</t>
  </si>
  <si>
    <t>Прочие работы, услуги в т.ч.</t>
  </si>
  <si>
    <t>РЦП "Меры по развитию системы образования (Помоги собраться в школу)"</t>
  </si>
  <si>
    <t>приобретение учебной и худ. литературы</t>
  </si>
  <si>
    <t>заправка огнетушителей</t>
  </si>
  <si>
    <t>изготовление плана эвакуации</t>
  </si>
  <si>
    <t>услуги утилиз.ртутьсодержащих ламп</t>
  </si>
  <si>
    <t>услуги подписки</t>
  </si>
  <si>
    <t>штраф</t>
  </si>
  <si>
    <t>пени по налогу на имущество</t>
  </si>
  <si>
    <t>приобретение стенда</t>
  </si>
  <si>
    <t>командировочные (Медведская И.А.)</t>
  </si>
  <si>
    <t>проездные (Медведская И.А.)</t>
  </si>
  <si>
    <t>обучение на курсах пов.квалификации (Медведская,Вебер)</t>
  </si>
  <si>
    <t>Модернизация региональных систем общего образования -в т.ч.</t>
  </si>
  <si>
    <t xml:space="preserve">муниципальный (районный) бюджет- </t>
  </si>
  <si>
    <t>областной бюджет</t>
  </si>
  <si>
    <t>федеральный бюджет</t>
  </si>
  <si>
    <t>794092.92руб.</t>
  </si>
  <si>
    <t>3088721.69руб.</t>
  </si>
  <si>
    <t>15625873.14руб.</t>
  </si>
  <si>
    <t>Лимит за 2012 год составил 19508687.75рублей. Из них</t>
  </si>
  <si>
    <t xml:space="preserve">Отчет по полученным и израсходованным  бюджетным средствам за 2012 год по                МОУ Чердаклинской СОШ №2                               </t>
  </si>
  <si>
    <t>А.А.Махмутова</t>
  </si>
  <si>
    <t>Гл.бухгалтер</t>
  </si>
  <si>
    <t>Г.Г.Зялалдинова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</si>
</sst>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i/>
      <sz val="7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i/>
      <sz val="8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sz val="8"/>
      <name val="Arial"/>
      <family val="2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" fillId="33" borderId="12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Alignment="1">
      <alignment/>
    </xf>
    <xf numFmtId="14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14" fontId="1" fillId="0" borderId="0" xfId="0" applyNumberFormat="1" applyFont="1" applyAlignment="1">
      <alignment/>
    </xf>
    <xf numFmtId="14" fontId="8" fillId="0" borderId="1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0" fontId="14" fillId="33" borderId="0" xfId="0" applyFont="1" applyFill="1" applyAlignment="1">
      <alignment/>
    </xf>
    <xf numFmtId="4" fontId="11" fillId="3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22">
      <selection activeCell="I5" sqref="I5"/>
    </sheetView>
  </sheetViews>
  <sheetFormatPr defaultColWidth="9.00390625" defaultRowHeight="12.75"/>
  <cols>
    <col min="1" max="1" width="35.875" style="0" customWidth="1"/>
    <col min="2" max="3" width="6.25390625" style="0" customWidth="1"/>
    <col min="5" max="5" width="6.375" style="0" customWidth="1"/>
    <col min="6" max="6" width="8.625" style="0" customWidth="1"/>
    <col min="7" max="7" width="7.875" style="0" customWidth="1"/>
    <col min="8" max="8" width="11.25390625" style="0" customWidth="1"/>
  </cols>
  <sheetData>
    <row r="1" spans="1:5" ht="12.75">
      <c r="A1" t="s">
        <v>0</v>
      </c>
      <c r="D1" s="47">
        <v>725042</v>
      </c>
      <c r="E1" s="47"/>
    </row>
    <row r="2" spans="1:7" ht="12.75">
      <c r="A2" s="23" t="s">
        <v>161</v>
      </c>
      <c r="B2" s="23"/>
      <c r="C2" s="23"/>
      <c r="D2" s="23"/>
      <c r="E2" s="23"/>
      <c r="F2" s="23"/>
      <c r="G2" s="23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3" t="s">
        <v>1</v>
      </c>
      <c r="B4" s="3"/>
      <c r="C4" s="3"/>
      <c r="D4" s="3" t="s">
        <v>53</v>
      </c>
      <c r="E4" s="3"/>
      <c r="F4" s="3"/>
      <c r="G4" s="3"/>
    </row>
    <row r="5" spans="1:7" ht="12.75">
      <c r="A5" s="3" t="s">
        <v>54</v>
      </c>
      <c r="B5" s="3"/>
      <c r="C5" s="3"/>
      <c r="D5" s="3"/>
      <c r="E5" s="3"/>
      <c r="F5" s="3"/>
      <c r="G5" s="3"/>
    </row>
    <row r="6" spans="1:8" ht="12.75">
      <c r="A6" s="3" t="s">
        <v>2</v>
      </c>
      <c r="B6" s="3"/>
      <c r="D6" s="4"/>
      <c r="E6" s="4"/>
      <c r="F6" s="3" t="s">
        <v>96</v>
      </c>
      <c r="G6" s="3"/>
      <c r="H6" s="16">
        <v>40654</v>
      </c>
    </row>
    <row r="7" spans="4:8" ht="12.75">
      <c r="D7" s="5" t="s">
        <v>3</v>
      </c>
      <c r="H7" s="5" t="s">
        <v>4</v>
      </c>
    </row>
    <row r="8" spans="1:8" ht="12.75">
      <c r="A8" s="48" t="s">
        <v>36</v>
      </c>
      <c r="B8" s="48"/>
      <c r="C8" s="48"/>
      <c r="D8" s="48"/>
      <c r="E8" s="48"/>
      <c r="F8" s="48"/>
      <c r="G8" s="48"/>
      <c r="H8" s="48"/>
    </row>
    <row r="9" spans="1:7" ht="12.75">
      <c r="A9" s="48" t="s">
        <v>97</v>
      </c>
      <c r="B9" s="48"/>
      <c r="C9" s="48"/>
      <c r="D9" s="48"/>
      <c r="E9" s="48"/>
      <c r="F9" s="48"/>
      <c r="G9" s="48"/>
    </row>
    <row r="11" spans="1:8" ht="12.75">
      <c r="A11" t="s">
        <v>17</v>
      </c>
      <c r="B11" t="s">
        <v>81</v>
      </c>
      <c r="C11" s="1"/>
      <c r="D11" s="1"/>
      <c r="E11" s="1"/>
      <c r="F11" s="1"/>
      <c r="G11" s="6" t="s">
        <v>20</v>
      </c>
      <c r="H11" s="24">
        <v>23232266</v>
      </c>
    </row>
    <row r="12" spans="1:8" ht="12.75">
      <c r="A12" s="1"/>
      <c r="B12" s="1"/>
      <c r="C12" s="1"/>
      <c r="D12" s="1"/>
      <c r="E12" s="1"/>
      <c r="F12" s="1"/>
      <c r="G12" s="6" t="s">
        <v>21</v>
      </c>
      <c r="H12" s="24">
        <v>73256551000</v>
      </c>
    </row>
    <row r="13" spans="1:8" ht="12.75">
      <c r="A13" t="s">
        <v>18</v>
      </c>
      <c r="B13" s="1"/>
      <c r="C13" s="1"/>
      <c r="D13" s="1"/>
      <c r="E13" s="1"/>
      <c r="F13" s="1"/>
      <c r="G13" s="6" t="s">
        <v>22</v>
      </c>
      <c r="H13" s="24">
        <v>73656151</v>
      </c>
    </row>
    <row r="14" spans="7:8" ht="12.75">
      <c r="G14" s="6" t="s">
        <v>23</v>
      </c>
      <c r="H14" s="24">
        <v>14</v>
      </c>
    </row>
    <row r="15" spans="1:8" ht="12.75">
      <c r="A15" t="s">
        <v>19</v>
      </c>
      <c r="G15" s="6" t="s">
        <v>24</v>
      </c>
      <c r="H15" s="24">
        <v>81</v>
      </c>
    </row>
    <row r="16" spans="1:8" ht="12.75">
      <c r="A16" s="49" t="s">
        <v>25</v>
      </c>
      <c r="B16" s="49" t="s">
        <v>5</v>
      </c>
      <c r="C16" s="49" t="s">
        <v>6</v>
      </c>
      <c r="D16" s="49" t="s">
        <v>7</v>
      </c>
      <c r="E16" s="49" t="s">
        <v>8</v>
      </c>
      <c r="F16" s="49" t="s">
        <v>9</v>
      </c>
      <c r="G16" s="49" t="s">
        <v>10</v>
      </c>
      <c r="H16" s="49" t="s">
        <v>26</v>
      </c>
    </row>
    <row r="17" spans="1:8" ht="12.75">
      <c r="A17" s="49"/>
      <c r="B17" s="49"/>
      <c r="C17" s="49"/>
      <c r="D17" s="49"/>
      <c r="E17" s="49"/>
      <c r="F17" s="49"/>
      <c r="G17" s="49"/>
      <c r="H17" s="49"/>
    </row>
    <row r="18" spans="1:8" ht="24" customHeight="1">
      <c r="A18" s="25" t="s">
        <v>85</v>
      </c>
      <c r="B18" s="9"/>
      <c r="C18" s="9"/>
      <c r="D18" s="9"/>
      <c r="E18" s="9"/>
      <c r="F18" s="9"/>
      <c r="G18" s="9" t="s">
        <v>75</v>
      </c>
      <c r="H18" s="22">
        <v>666842</v>
      </c>
    </row>
    <row r="19" spans="1:8" ht="12.75">
      <c r="A19" s="6" t="s">
        <v>121</v>
      </c>
      <c r="B19" s="9"/>
      <c r="C19" s="9"/>
      <c r="D19" s="9"/>
      <c r="E19" s="9"/>
      <c r="F19" s="9"/>
      <c r="G19" s="9"/>
      <c r="H19" s="14">
        <v>70500</v>
      </c>
    </row>
    <row r="20" spans="1:8" ht="12.75">
      <c r="A20" s="6" t="s">
        <v>122</v>
      </c>
      <c r="B20" s="9"/>
      <c r="C20" s="9"/>
      <c r="D20" s="9"/>
      <c r="E20" s="9"/>
      <c r="F20" s="9"/>
      <c r="G20" s="9"/>
      <c r="H20" s="14">
        <v>79800</v>
      </c>
    </row>
    <row r="21" spans="1:8" ht="12.75">
      <c r="A21" s="29" t="s">
        <v>123</v>
      </c>
      <c r="B21" s="9"/>
      <c r="C21" s="9"/>
      <c r="D21" s="9"/>
      <c r="E21" s="9"/>
      <c r="F21" s="9"/>
      <c r="G21" s="9"/>
      <c r="H21" s="14">
        <v>59850</v>
      </c>
    </row>
    <row r="22" spans="1:8" ht="12.75">
      <c r="A22" s="29" t="s">
        <v>125</v>
      </c>
      <c r="B22" s="9"/>
      <c r="C22" s="9"/>
      <c r="D22" s="9"/>
      <c r="E22" s="9"/>
      <c r="F22" s="9"/>
      <c r="G22" s="9"/>
      <c r="H22" s="14">
        <v>66150</v>
      </c>
    </row>
    <row r="23" spans="1:8" ht="25.5">
      <c r="A23" s="29" t="s">
        <v>126</v>
      </c>
      <c r="B23" s="9"/>
      <c r="C23" s="9"/>
      <c r="D23" s="9"/>
      <c r="E23" s="9"/>
      <c r="F23" s="9"/>
      <c r="G23" s="9"/>
      <c r="H23" s="14">
        <v>7800</v>
      </c>
    </row>
    <row r="24" spans="1:8" ht="12.75">
      <c r="A24" s="29" t="s">
        <v>127</v>
      </c>
      <c r="B24" s="9"/>
      <c r="C24" s="9"/>
      <c r="D24" s="9"/>
      <c r="E24" s="9"/>
      <c r="F24" s="9"/>
      <c r="G24" s="9"/>
      <c r="H24" s="14">
        <v>1530</v>
      </c>
    </row>
    <row r="25" spans="1:8" ht="32.25" customHeight="1">
      <c r="A25" s="29" t="s">
        <v>128</v>
      </c>
      <c r="B25" s="9"/>
      <c r="C25" s="9"/>
      <c r="D25" s="9"/>
      <c r="E25" s="9"/>
      <c r="F25" s="9"/>
      <c r="G25" s="9"/>
      <c r="H25" s="14">
        <v>19800</v>
      </c>
    </row>
    <row r="26" spans="1:8" ht="19.5" customHeight="1">
      <c r="A26" s="29" t="s">
        <v>156</v>
      </c>
      <c r="B26" s="9"/>
      <c r="C26" s="9"/>
      <c r="D26" s="9"/>
      <c r="E26" s="9"/>
      <c r="F26" s="9"/>
      <c r="G26" s="9"/>
      <c r="H26" s="14"/>
    </row>
    <row r="27" spans="1:8" ht="12.75">
      <c r="A27" s="29" t="s">
        <v>141</v>
      </c>
      <c r="B27" s="9"/>
      <c r="C27" s="9"/>
      <c r="D27" s="9"/>
      <c r="E27" s="9"/>
      <c r="F27" s="9"/>
      <c r="G27" s="9"/>
      <c r="H27" s="14">
        <v>6240</v>
      </c>
    </row>
    <row r="28" spans="1:8" ht="12.75">
      <c r="A28" s="29" t="s">
        <v>142</v>
      </c>
      <c r="B28" s="9"/>
      <c r="C28" s="9"/>
      <c r="D28" s="9"/>
      <c r="E28" s="9"/>
      <c r="F28" s="9"/>
      <c r="G28" s="9"/>
      <c r="H28" s="14">
        <v>1650</v>
      </c>
    </row>
    <row r="29" spans="1:8" ht="12.75">
      <c r="A29" s="29" t="s">
        <v>143</v>
      </c>
      <c r="B29" s="9"/>
      <c r="C29" s="9"/>
      <c r="D29" s="9"/>
      <c r="E29" s="9"/>
      <c r="F29" s="9"/>
      <c r="G29" s="9"/>
      <c r="H29" s="14">
        <v>480</v>
      </c>
    </row>
    <row r="30" spans="1:8" ht="12.75">
      <c r="A30" s="29" t="s">
        <v>144</v>
      </c>
      <c r="B30" s="9"/>
      <c r="C30" s="9"/>
      <c r="D30" s="9"/>
      <c r="E30" s="9"/>
      <c r="F30" s="9"/>
      <c r="G30" s="9"/>
      <c r="H30" s="14">
        <v>201</v>
      </c>
    </row>
    <row r="31" spans="1:8" ht="12.75">
      <c r="A31" s="29" t="s">
        <v>145</v>
      </c>
      <c r="B31" s="9"/>
      <c r="C31" s="9"/>
      <c r="D31" s="9"/>
      <c r="E31" s="9"/>
      <c r="F31" s="9"/>
      <c r="G31" s="9"/>
      <c r="H31" s="14">
        <v>48</v>
      </c>
    </row>
    <row r="32" spans="1:8" ht="12.75">
      <c r="A32" s="29" t="s">
        <v>146</v>
      </c>
      <c r="B32" s="9"/>
      <c r="C32" s="9"/>
      <c r="D32" s="9"/>
      <c r="E32" s="9"/>
      <c r="F32" s="9"/>
      <c r="G32" s="9"/>
      <c r="H32" s="14">
        <v>1185</v>
      </c>
    </row>
    <row r="33" spans="1:8" ht="12.75">
      <c r="A33" s="29" t="s">
        <v>147</v>
      </c>
      <c r="B33" s="9"/>
      <c r="C33" s="9"/>
      <c r="D33" s="9"/>
      <c r="E33" s="9"/>
      <c r="F33" s="9"/>
      <c r="G33" s="9"/>
      <c r="H33" s="14">
        <v>1485</v>
      </c>
    </row>
    <row r="34" spans="1:8" ht="12.75">
      <c r="A34" s="29" t="s">
        <v>148</v>
      </c>
      <c r="B34" s="9"/>
      <c r="C34" s="9"/>
      <c r="D34" s="9"/>
      <c r="E34" s="9"/>
      <c r="F34" s="9"/>
      <c r="G34" s="9"/>
      <c r="H34" s="14">
        <v>540</v>
      </c>
    </row>
    <row r="35" spans="1:8" ht="12.75">
      <c r="A35" s="29" t="s">
        <v>149</v>
      </c>
      <c r="B35" s="9"/>
      <c r="C35" s="9"/>
      <c r="D35" s="9"/>
      <c r="E35" s="9"/>
      <c r="F35" s="9"/>
      <c r="G35" s="9"/>
      <c r="H35" s="14">
        <v>522</v>
      </c>
    </row>
    <row r="36" spans="1:8" ht="12.75">
      <c r="A36" s="29" t="s">
        <v>150</v>
      </c>
      <c r="B36" s="9"/>
      <c r="C36" s="9"/>
      <c r="D36" s="9"/>
      <c r="E36" s="9"/>
      <c r="F36" s="9"/>
      <c r="G36" s="9"/>
      <c r="H36" s="14">
        <v>522</v>
      </c>
    </row>
    <row r="37" spans="1:8" ht="12.75">
      <c r="A37" s="29" t="s">
        <v>152</v>
      </c>
      <c r="B37" s="9"/>
      <c r="C37" s="9"/>
      <c r="D37" s="9"/>
      <c r="E37" s="9"/>
      <c r="F37" s="9"/>
      <c r="G37" s="9"/>
      <c r="H37" s="14">
        <v>1398</v>
      </c>
    </row>
    <row r="38" spans="1:8" ht="12.75">
      <c r="A38" s="29" t="s">
        <v>151</v>
      </c>
      <c r="B38" s="9"/>
      <c r="C38" s="9"/>
      <c r="D38" s="9"/>
      <c r="E38" s="9"/>
      <c r="F38" s="9"/>
      <c r="G38" s="9"/>
      <c r="H38" s="14">
        <v>321</v>
      </c>
    </row>
    <row r="39" spans="1:8" ht="25.5">
      <c r="A39" s="29" t="s">
        <v>129</v>
      </c>
      <c r="B39" s="9"/>
      <c r="C39" s="9"/>
      <c r="D39" s="9"/>
      <c r="E39" s="9"/>
      <c r="F39" s="9"/>
      <c r="G39" s="9"/>
      <c r="H39" s="14">
        <v>7260</v>
      </c>
    </row>
    <row r="40" spans="1:8" ht="25.5">
      <c r="A40" s="29" t="s">
        <v>153</v>
      </c>
      <c r="B40" s="9"/>
      <c r="C40" s="9"/>
      <c r="D40" s="9"/>
      <c r="E40" s="9"/>
      <c r="F40" s="9"/>
      <c r="G40" s="9"/>
      <c r="H40" s="14">
        <v>10440</v>
      </c>
    </row>
    <row r="41" spans="1:8" ht="25.5">
      <c r="A41" s="29" t="s">
        <v>130</v>
      </c>
      <c r="B41" s="9"/>
      <c r="C41" s="9"/>
      <c r="D41" s="9"/>
      <c r="E41" s="9"/>
      <c r="F41" s="9"/>
      <c r="G41" s="9"/>
      <c r="H41" s="14">
        <v>19500</v>
      </c>
    </row>
    <row r="42" spans="1:8" ht="51">
      <c r="A42" s="29" t="s">
        <v>131</v>
      </c>
      <c r="B42" s="9"/>
      <c r="C42" s="9"/>
      <c r="D42" s="9"/>
      <c r="E42" s="9"/>
      <c r="F42" s="9"/>
      <c r="G42" s="9"/>
      <c r="H42" s="14">
        <v>27000</v>
      </c>
    </row>
    <row r="43" spans="1:8" ht="12.75">
      <c r="A43" s="29" t="s">
        <v>132</v>
      </c>
      <c r="B43" s="9"/>
      <c r="C43" s="9"/>
      <c r="D43" s="9"/>
      <c r="E43" s="9"/>
      <c r="F43" s="9"/>
      <c r="G43" s="9"/>
      <c r="H43" s="14">
        <v>2160</v>
      </c>
    </row>
    <row r="44" spans="1:8" ht="25.5">
      <c r="A44" s="29" t="s">
        <v>133</v>
      </c>
      <c r="B44" s="9"/>
      <c r="C44" s="9"/>
      <c r="D44" s="9"/>
      <c r="E44" s="9"/>
      <c r="F44" s="9"/>
      <c r="G44" s="9"/>
      <c r="H44" s="14">
        <v>148000</v>
      </c>
    </row>
    <row r="45" spans="1:8" ht="25.5">
      <c r="A45" s="29" t="s">
        <v>134</v>
      </c>
      <c r="B45" s="9"/>
      <c r="C45" s="9"/>
      <c r="D45" s="9"/>
      <c r="E45" s="9"/>
      <c r="F45" s="9"/>
      <c r="G45" s="9"/>
      <c r="H45" s="14">
        <v>75000</v>
      </c>
    </row>
    <row r="46" spans="1:8" ht="12.75">
      <c r="A46" s="29" t="s">
        <v>135</v>
      </c>
      <c r="B46" s="9"/>
      <c r="C46" s="9"/>
      <c r="D46" s="9"/>
      <c r="E46" s="9"/>
      <c r="F46" s="9"/>
      <c r="G46" s="9"/>
      <c r="H46" s="14">
        <v>7380</v>
      </c>
    </row>
    <row r="47" spans="1:8" ht="25.5">
      <c r="A47" s="29" t="s">
        <v>136</v>
      </c>
      <c r="B47" s="9"/>
      <c r="C47" s="9"/>
      <c r="D47" s="9"/>
      <c r="E47" s="9"/>
      <c r="F47" s="9"/>
      <c r="G47" s="9"/>
      <c r="H47" s="14">
        <v>18300</v>
      </c>
    </row>
    <row r="48" spans="1:8" ht="12.75">
      <c r="A48" s="29" t="s">
        <v>137</v>
      </c>
      <c r="B48" s="9"/>
      <c r="C48" s="9"/>
      <c r="D48" s="9"/>
      <c r="E48" s="9"/>
      <c r="F48" s="9"/>
      <c r="G48" s="9"/>
      <c r="H48" s="14">
        <v>1230</v>
      </c>
    </row>
    <row r="49" spans="1:8" ht="25.5">
      <c r="A49" s="29" t="s">
        <v>138</v>
      </c>
      <c r="B49" s="9"/>
      <c r="C49" s="9"/>
      <c r="D49" s="9"/>
      <c r="E49" s="9"/>
      <c r="F49" s="9"/>
      <c r="G49" s="9"/>
      <c r="H49" s="14">
        <v>7450</v>
      </c>
    </row>
    <row r="50" spans="1:8" ht="12.75">
      <c r="A50" s="29" t="s">
        <v>139</v>
      </c>
      <c r="B50" s="9"/>
      <c r="C50" s="9"/>
      <c r="D50" s="9"/>
      <c r="E50" s="9"/>
      <c r="F50" s="9"/>
      <c r="G50" s="9"/>
      <c r="H50" s="14">
        <v>10500</v>
      </c>
    </row>
    <row r="51" spans="1:8" ht="12.75">
      <c r="A51" s="29" t="s">
        <v>140</v>
      </c>
      <c r="B51" s="9"/>
      <c r="C51" s="9"/>
      <c r="D51" s="9"/>
      <c r="E51" s="9"/>
      <c r="F51" s="9"/>
      <c r="G51" s="9"/>
      <c r="H51" s="14">
        <v>12600</v>
      </c>
    </row>
    <row r="52" spans="1:8" ht="24" customHeight="1">
      <c r="A52" s="25" t="s">
        <v>87</v>
      </c>
      <c r="B52" s="9"/>
      <c r="C52" s="9"/>
      <c r="D52" s="9"/>
      <c r="E52" s="9"/>
      <c r="F52" s="9"/>
      <c r="G52" s="9" t="s">
        <v>31</v>
      </c>
      <c r="H52" s="22">
        <v>21000</v>
      </c>
    </row>
    <row r="53" spans="1:8" ht="12.75" customHeight="1">
      <c r="A53" s="25" t="s">
        <v>154</v>
      </c>
      <c r="B53" s="9"/>
      <c r="C53" s="9"/>
      <c r="D53" s="9"/>
      <c r="E53" s="9"/>
      <c r="F53" s="9"/>
      <c r="G53" s="9"/>
      <c r="H53" s="14">
        <v>21000</v>
      </c>
    </row>
    <row r="54" spans="1:8" ht="12.75" customHeight="1">
      <c r="A54" s="30" t="s">
        <v>108</v>
      </c>
      <c r="B54" s="31"/>
      <c r="C54" s="32"/>
      <c r="D54" s="9"/>
      <c r="E54" s="9"/>
      <c r="F54" s="9"/>
      <c r="G54" s="9" t="s">
        <v>29</v>
      </c>
      <c r="H54" s="22">
        <v>37200</v>
      </c>
    </row>
    <row r="55" spans="1:8" ht="12.75" customHeight="1">
      <c r="A55" s="25" t="s">
        <v>159</v>
      </c>
      <c r="B55" s="9"/>
      <c r="C55" s="9"/>
      <c r="D55" s="9"/>
      <c r="E55" s="9"/>
      <c r="F55" s="9"/>
      <c r="G55" s="9"/>
      <c r="H55" s="14">
        <v>27200</v>
      </c>
    </row>
    <row r="56" spans="1:8" ht="22.5">
      <c r="A56" s="26" t="s">
        <v>160</v>
      </c>
      <c r="B56" s="9"/>
      <c r="C56" s="9"/>
      <c r="D56" s="9"/>
      <c r="E56" s="9"/>
      <c r="F56" s="9"/>
      <c r="G56" s="9"/>
      <c r="H56" s="14">
        <v>10000</v>
      </c>
    </row>
    <row r="57" spans="1:8" ht="12.75">
      <c r="A57" s="27" t="s">
        <v>16</v>
      </c>
      <c r="B57" s="11"/>
      <c r="C57" s="9"/>
      <c r="D57" s="11"/>
      <c r="E57" s="11"/>
      <c r="F57" s="11"/>
      <c r="G57" s="11"/>
      <c r="H57" s="10">
        <f>SUM(H18+H52+H54)</f>
        <v>725042</v>
      </c>
    </row>
    <row r="58" spans="1:8" ht="12.75">
      <c r="A58" s="18"/>
      <c r="B58" s="19"/>
      <c r="C58" s="19"/>
      <c r="D58" s="19"/>
      <c r="E58" s="19"/>
      <c r="F58" s="19"/>
      <c r="G58" s="19"/>
      <c r="H58" s="21"/>
    </row>
    <row r="59" spans="3:8" ht="12.75">
      <c r="C59" s="19"/>
      <c r="H59" s="13"/>
    </row>
    <row r="60" spans="1:8" ht="12.75">
      <c r="A60" t="s">
        <v>49</v>
      </c>
      <c r="E60" s="1" t="s">
        <v>88</v>
      </c>
      <c r="F60" s="7"/>
      <c r="G60" s="3"/>
      <c r="H60" s="15"/>
    </row>
    <row r="61" spans="5:8" ht="12.75">
      <c r="E61" s="8"/>
      <c r="F61" s="8"/>
      <c r="H61" s="13"/>
    </row>
    <row r="62" spans="1:8" ht="12.75">
      <c r="A62" t="s">
        <v>48</v>
      </c>
      <c r="E62" s="1" t="s">
        <v>89</v>
      </c>
      <c r="F62" s="7"/>
      <c r="H62" s="13"/>
    </row>
    <row r="63" spans="1:8" ht="12.75">
      <c r="A63" t="s">
        <v>3</v>
      </c>
      <c r="H63" s="13"/>
    </row>
    <row r="64" spans="1:8" ht="12.75">
      <c r="A64" t="s">
        <v>4</v>
      </c>
      <c r="E64" s="17"/>
      <c r="F64" s="33">
        <v>40654</v>
      </c>
      <c r="H64" s="13"/>
    </row>
    <row r="65" ht="12.75">
      <c r="H65" s="13"/>
    </row>
    <row r="66" ht="12.75">
      <c r="H66" s="13"/>
    </row>
  </sheetData>
  <sheetProtection/>
  <mergeCells count="11">
    <mergeCell ref="H16:H17"/>
    <mergeCell ref="D1:E1"/>
    <mergeCell ref="A8:H8"/>
    <mergeCell ref="A9:G9"/>
    <mergeCell ref="A16:A17"/>
    <mergeCell ref="B16:B17"/>
    <mergeCell ref="C16:C17"/>
    <mergeCell ref="D16:D17"/>
    <mergeCell ref="E16:E17"/>
    <mergeCell ref="F16:F17"/>
    <mergeCell ref="G16:G17"/>
  </mergeCells>
  <printOptions/>
  <pageMargins left="0.7" right="0.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8"/>
  <sheetViews>
    <sheetView zoomScalePageLayoutView="0" workbookViewId="0" topLeftCell="A743">
      <selection activeCell="A755" sqref="A755:I755"/>
    </sheetView>
  </sheetViews>
  <sheetFormatPr defaultColWidth="9.00390625" defaultRowHeight="12.75"/>
  <cols>
    <col min="3" max="3" width="5.875" style="0" customWidth="1"/>
    <col min="4" max="4" width="5.125" style="0" bestFit="1" customWidth="1"/>
    <col min="6" max="6" width="10.875" style="0" customWidth="1"/>
    <col min="7" max="7" width="10.00390625" style="0" customWidth="1"/>
    <col min="8" max="8" width="10.125" style="0" bestFit="1" customWidth="1"/>
    <col min="9" max="9" width="11.125" style="0" customWidth="1"/>
    <col min="10" max="10" width="11.75390625" style="0" customWidth="1"/>
    <col min="12" max="12" width="20.00390625" style="0" customWidth="1"/>
  </cols>
  <sheetData>
    <row r="1" spans="1:7" ht="12.75">
      <c r="A1" t="s">
        <v>0</v>
      </c>
      <c r="F1" s="47">
        <v>14273596.700000001</v>
      </c>
      <c r="G1" s="47"/>
    </row>
    <row r="2" spans="1:9" ht="12.75">
      <c r="A2" s="23" t="s">
        <v>186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3" t="s">
        <v>1</v>
      </c>
      <c r="B4" s="3"/>
      <c r="C4" s="3"/>
      <c r="D4" s="3"/>
      <c r="E4" s="3"/>
      <c r="F4" s="3" t="s">
        <v>53</v>
      </c>
      <c r="G4" s="3"/>
      <c r="H4" s="3"/>
      <c r="I4" s="3"/>
    </row>
    <row r="5" spans="1:9" ht="12.75">
      <c r="A5" s="3" t="s">
        <v>178</v>
      </c>
      <c r="B5" s="3"/>
      <c r="C5" s="3"/>
      <c r="D5" s="3"/>
      <c r="E5" s="3"/>
      <c r="F5" s="3"/>
      <c r="G5" s="3"/>
      <c r="H5" s="3"/>
      <c r="I5" s="3"/>
    </row>
    <row r="6" spans="1:10" ht="12.75">
      <c r="A6" s="3" t="s">
        <v>2</v>
      </c>
      <c r="B6" s="3"/>
      <c r="C6" s="3"/>
      <c r="D6" s="3"/>
      <c r="F6" s="4"/>
      <c r="G6" s="4"/>
      <c r="H6" s="3" t="s">
        <v>179</v>
      </c>
      <c r="I6" s="3"/>
      <c r="J6" s="16" t="s">
        <v>176</v>
      </c>
    </row>
    <row r="7" spans="6:10" ht="12.75">
      <c r="F7" s="5" t="s">
        <v>3</v>
      </c>
      <c r="J7" s="5" t="s">
        <v>4</v>
      </c>
    </row>
    <row r="8" spans="1:10" ht="12.75">
      <c r="A8" s="48" t="s">
        <v>36</v>
      </c>
      <c r="B8" s="48"/>
      <c r="C8" s="48"/>
      <c r="D8" s="48"/>
      <c r="E8" s="48"/>
      <c r="F8" s="48"/>
      <c r="G8" s="48"/>
      <c r="H8" s="48"/>
      <c r="I8" s="48"/>
      <c r="J8" s="48"/>
    </row>
    <row r="9" spans="1:9" ht="12.75">
      <c r="A9" s="48" t="s">
        <v>97</v>
      </c>
      <c r="B9" s="48"/>
      <c r="C9" s="48"/>
      <c r="D9" s="48"/>
      <c r="E9" s="48"/>
      <c r="F9" s="48"/>
      <c r="G9" s="48"/>
      <c r="H9" s="48"/>
      <c r="I9" s="48"/>
    </row>
    <row r="11" spans="1:10" ht="12.75">
      <c r="A11" t="s">
        <v>17</v>
      </c>
      <c r="D11" t="s">
        <v>81</v>
      </c>
      <c r="E11" s="1"/>
      <c r="F11" s="1"/>
      <c r="G11" s="1"/>
      <c r="H11" s="1"/>
      <c r="I11" s="6" t="s">
        <v>20</v>
      </c>
      <c r="J11" s="24">
        <v>23232266</v>
      </c>
    </row>
    <row r="12" spans="1:10" ht="12.75">
      <c r="A12" s="1"/>
      <c r="B12" s="1"/>
      <c r="C12" s="1"/>
      <c r="D12" s="1"/>
      <c r="E12" s="1"/>
      <c r="F12" s="1"/>
      <c r="G12" s="1"/>
      <c r="H12" s="1"/>
      <c r="I12" s="6" t="s">
        <v>21</v>
      </c>
      <c r="J12" s="24">
        <v>73256551000</v>
      </c>
    </row>
    <row r="13" spans="1:10" ht="12.75">
      <c r="A13" t="s">
        <v>18</v>
      </c>
      <c r="C13" s="1" t="s">
        <v>82</v>
      </c>
      <c r="D13" s="1"/>
      <c r="E13" s="1"/>
      <c r="F13" s="1"/>
      <c r="G13" s="1"/>
      <c r="H13" s="1"/>
      <c r="I13" s="6" t="s">
        <v>22</v>
      </c>
      <c r="J13" s="24">
        <v>73656151</v>
      </c>
    </row>
    <row r="14" spans="9:10" ht="12.75">
      <c r="I14" s="6" t="s">
        <v>23</v>
      </c>
      <c r="J14" s="24">
        <v>14</v>
      </c>
    </row>
    <row r="15" spans="1:10" ht="12.75">
      <c r="A15" t="s">
        <v>19</v>
      </c>
      <c r="I15" s="6" t="s">
        <v>24</v>
      </c>
      <c r="J15" s="24">
        <v>81</v>
      </c>
    </row>
    <row r="16" spans="1:10" ht="12.75">
      <c r="A16" s="49" t="s">
        <v>25</v>
      </c>
      <c r="B16" s="49"/>
      <c r="C16" s="49"/>
      <c r="D16" s="49" t="s">
        <v>5</v>
      </c>
      <c r="E16" s="49" t="s">
        <v>6</v>
      </c>
      <c r="F16" s="49" t="s">
        <v>7</v>
      </c>
      <c r="G16" s="49" t="s">
        <v>8</v>
      </c>
      <c r="H16" s="49" t="s">
        <v>9</v>
      </c>
      <c r="I16" s="49" t="s">
        <v>10</v>
      </c>
      <c r="J16" s="49" t="s">
        <v>26</v>
      </c>
    </row>
    <row r="17" spans="1:10" ht="12.75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2.75">
      <c r="A18" s="60" t="s">
        <v>13</v>
      </c>
      <c r="B18" s="60"/>
      <c r="C18" s="60"/>
      <c r="D18" s="9" t="s">
        <v>37</v>
      </c>
      <c r="E18" s="9" t="s">
        <v>38</v>
      </c>
      <c r="F18" s="9" t="s">
        <v>50</v>
      </c>
      <c r="G18" s="9" t="s">
        <v>39</v>
      </c>
      <c r="H18" s="9" t="s">
        <v>40</v>
      </c>
      <c r="I18" s="9" t="s">
        <v>12</v>
      </c>
      <c r="J18" s="22">
        <v>256459</v>
      </c>
    </row>
    <row r="19" spans="1:10" ht="23.25" customHeight="1">
      <c r="A19" s="60" t="s">
        <v>15</v>
      </c>
      <c r="B19" s="60"/>
      <c r="C19" s="60"/>
      <c r="D19" s="9" t="s">
        <v>37</v>
      </c>
      <c r="E19" s="9" t="s">
        <v>38</v>
      </c>
      <c r="F19" s="9" t="s">
        <v>50</v>
      </c>
      <c r="G19" s="9" t="s">
        <v>39</v>
      </c>
      <c r="H19" s="9" t="s">
        <v>40</v>
      </c>
      <c r="I19" s="9" t="s">
        <v>14</v>
      </c>
      <c r="J19" s="22">
        <v>87709</v>
      </c>
    </row>
    <row r="20" spans="1:10" ht="12.75">
      <c r="A20" s="56" t="s">
        <v>101</v>
      </c>
      <c r="B20" s="57"/>
      <c r="C20" s="58"/>
      <c r="D20" s="9" t="s">
        <v>37</v>
      </c>
      <c r="E20" s="9" t="s">
        <v>38</v>
      </c>
      <c r="F20" s="9" t="s">
        <v>50</v>
      </c>
      <c r="G20" s="9" t="s">
        <v>39</v>
      </c>
      <c r="H20" s="9" t="s">
        <v>40</v>
      </c>
      <c r="I20" s="9" t="s">
        <v>27</v>
      </c>
      <c r="J20" s="22">
        <v>12200</v>
      </c>
    </row>
    <row r="21" spans="1:10" ht="12.75">
      <c r="A21" s="78" t="s">
        <v>51</v>
      </c>
      <c r="B21" s="78"/>
      <c r="C21" s="78"/>
      <c r="D21" s="9" t="s">
        <v>37</v>
      </c>
      <c r="E21" s="9" t="s">
        <v>38</v>
      </c>
      <c r="F21" s="9" t="s">
        <v>50</v>
      </c>
      <c r="G21" s="9" t="s">
        <v>39</v>
      </c>
      <c r="H21" s="9" t="s">
        <v>40</v>
      </c>
      <c r="I21" s="9" t="s">
        <v>52</v>
      </c>
      <c r="J21" s="22">
        <f>SUM(J22+J23+J24+J25)</f>
        <v>916497</v>
      </c>
    </row>
    <row r="22" spans="1:10" ht="12.75">
      <c r="A22" s="74" t="s">
        <v>42</v>
      </c>
      <c r="B22" s="74"/>
      <c r="C22" s="74"/>
      <c r="D22" s="12" t="s">
        <v>37</v>
      </c>
      <c r="E22" s="12" t="s">
        <v>38</v>
      </c>
      <c r="F22" s="12" t="s">
        <v>50</v>
      </c>
      <c r="G22" s="12" t="s">
        <v>39</v>
      </c>
      <c r="H22" s="12" t="s">
        <v>39</v>
      </c>
      <c r="I22" s="12" t="s">
        <v>52</v>
      </c>
      <c r="J22" s="14">
        <v>262513</v>
      </c>
    </row>
    <row r="23" spans="1:10" ht="12.75">
      <c r="A23" s="74" t="s">
        <v>41</v>
      </c>
      <c r="B23" s="74"/>
      <c r="C23" s="74"/>
      <c r="D23" s="12" t="s">
        <v>37</v>
      </c>
      <c r="E23" s="12" t="s">
        <v>38</v>
      </c>
      <c r="F23" s="12" t="s">
        <v>50</v>
      </c>
      <c r="G23" s="12" t="s">
        <v>39</v>
      </c>
      <c r="H23" s="12" t="s">
        <v>45</v>
      </c>
      <c r="I23" s="12" t="s">
        <v>52</v>
      </c>
      <c r="J23" s="14">
        <v>549672</v>
      </c>
    </row>
    <row r="24" spans="1:10" ht="12.75">
      <c r="A24" s="74" t="s">
        <v>43</v>
      </c>
      <c r="B24" s="74"/>
      <c r="C24" s="74"/>
      <c r="D24" s="12" t="s">
        <v>37</v>
      </c>
      <c r="E24" s="12" t="s">
        <v>38</v>
      </c>
      <c r="F24" s="12" t="s">
        <v>50</v>
      </c>
      <c r="G24" s="12" t="s">
        <v>39</v>
      </c>
      <c r="H24" s="12" t="s">
        <v>46</v>
      </c>
      <c r="I24" s="12" t="s">
        <v>52</v>
      </c>
      <c r="J24" s="14">
        <v>12030</v>
      </c>
    </row>
    <row r="25" spans="1:10" ht="12.75">
      <c r="A25" s="74" t="s">
        <v>44</v>
      </c>
      <c r="B25" s="74"/>
      <c r="C25" s="74"/>
      <c r="D25" s="12" t="s">
        <v>37</v>
      </c>
      <c r="E25" s="12" t="s">
        <v>38</v>
      </c>
      <c r="F25" s="12" t="s">
        <v>50</v>
      </c>
      <c r="G25" s="12" t="s">
        <v>39</v>
      </c>
      <c r="H25" s="12" t="s">
        <v>47</v>
      </c>
      <c r="I25" s="12" t="s">
        <v>52</v>
      </c>
      <c r="J25" s="14">
        <v>92282</v>
      </c>
    </row>
    <row r="26" spans="1:10" ht="21.75" customHeight="1">
      <c r="A26" s="78" t="s">
        <v>34</v>
      </c>
      <c r="B26" s="78"/>
      <c r="C26" s="78"/>
      <c r="D26" s="9" t="s">
        <v>37</v>
      </c>
      <c r="E26" s="9" t="s">
        <v>38</v>
      </c>
      <c r="F26" s="9" t="s">
        <v>50</v>
      </c>
      <c r="G26" s="9" t="s">
        <v>39</v>
      </c>
      <c r="H26" s="9" t="s">
        <v>40</v>
      </c>
      <c r="I26" s="9" t="s">
        <v>28</v>
      </c>
      <c r="J26" s="22">
        <f>SUM(J27+J28+J29+J30+J31+J32+J33+J34)</f>
        <v>165357.31</v>
      </c>
    </row>
    <row r="27" spans="1:10" ht="12.75">
      <c r="A27" s="50" t="s">
        <v>62</v>
      </c>
      <c r="B27" s="51"/>
      <c r="C27" s="52"/>
      <c r="D27" s="12" t="s">
        <v>37</v>
      </c>
      <c r="E27" s="12" t="s">
        <v>38</v>
      </c>
      <c r="F27" s="12" t="s">
        <v>50</v>
      </c>
      <c r="G27" s="12" t="s">
        <v>39</v>
      </c>
      <c r="H27" s="12" t="s">
        <v>40</v>
      </c>
      <c r="I27" s="12" t="s">
        <v>28</v>
      </c>
      <c r="J27" s="14">
        <v>11313</v>
      </c>
    </row>
    <row r="28" spans="1:10" ht="12.75" hidden="1">
      <c r="A28" s="74"/>
      <c r="B28" s="74"/>
      <c r="C28" s="74"/>
      <c r="D28" s="12" t="s">
        <v>37</v>
      </c>
      <c r="E28" s="12" t="s">
        <v>38</v>
      </c>
      <c r="F28" s="12" t="s">
        <v>50</v>
      </c>
      <c r="G28" s="12" t="s">
        <v>39</v>
      </c>
      <c r="H28" s="12" t="s">
        <v>40</v>
      </c>
      <c r="I28" s="12" t="s">
        <v>28</v>
      </c>
      <c r="J28" s="14"/>
    </row>
    <row r="29" spans="1:10" ht="12.75">
      <c r="A29" s="75" t="s">
        <v>77</v>
      </c>
      <c r="B29" s="76"/>
      <c r="C29" s="77"/>
      <c r="D29" s="12" t="s">
        <v>37</v>
      </c>
      <c r="E29" s="12" t="s">
        <v>38</v>
      </c>
      <c r="F29" s="12" t="s">
        <v>50</v>
      </c>
      <c r="G29" s="12" t="s">
        <v>39</v>
      </c>
      <c r="H29" s="12" t="s">
        <v>40</v>
      </c>
      <c r="I29" s="12" t="s">
        <v>28</v>
      </c>
      <c r="J29" s="14">
        <v>7747.31</v>
      </c>
    </row>
    <row r="30" spans="1:10" ht="12.75">
      <c r="A30" s="74" t="s">
        <v>78</v>
      </c>
      <c r="B30" s="74"/>
      <c r="C30" s="74"/>
      <c r="D30" s="12" t="s">
        <v>37</v>
      </c>
      <c r="E30" s="12" t="s">
        <v>38</v>
      </c>
      <c r="F30" s="12" t="s">
        <v>50</v>
      </c>
      <c r="G30" s="12" t="s">
        <v>39</v>
      </c>
      <c r="H30" s="12" t="s">
        <v>40</v>
      </c>
      <c r="I30" s="12" t="s">
        <v>28</v>
      </c>
      <c r="J30" s="14">
        <v>13947</v>
      </c>
    </row>
    <row r="31" spans="1:10" ht="21.75" customHeight="1">
      <c r="A31" s="75" t="s">
        <v>92</v>
      </c>
      <c r="B31" s="76"/>
      <c r="C31" s="77"/>
      <c r="D31" s="12" t="s">
        <v>37</v>
      </c>
      <c r="E31" s="12" t="s">
        <v>38</v>
      </c>
      <c r="F31" s="12" t="s">
        <v>50</v>
      </c>
      <c r="G31" s="12" t="s">
        <v>39</v>
      </c>
      <c r="H31" s="12" t="s">
        <v>40</v>
      </c>
      <c r="I31" s="12" t="s">
        <v>28</v>
      </c>
      <c r="J31" s="14">
        <v>85000</v>
      </c>
    </row>
    <row r="32" spans="1:10" ht="12.75">
      <c r="A32" s="75" t="s">
        <v>93</v>
      </c>
      <c r="B32" s="76"/>
      <c r="C32" s="77"/>
      <c r="D32" s="12" t="s">
        <v>37</v>
      </c>
      <c r="E32" s="12" t="s">
        <v>38</v>
      </c>
      <c r="F32" s="12" t="s">
        <v>50</v>
      </c>
      <c r="G32" s="12" t="s">
        <v>39</v>
      </c>
      <c r="H32" s="12" t="s">
        <v>40</v>
      </c>
      <c r="I32" s="12" t="s">
        <v>28</v>
      </c>
      <c r="J32" s="14">
        <v>40000</v>
      </c>
    </row>
    <row r="33" spans="1:10" ht="12.75">
      <c r="A33" s="75" t="s">
        <v>94</v>
      </c>
      <c r="B33" s="76"/>
      <c r="C33" s="77"/>
      <c r="D33" s="12" t="s">
        <v>37</v>
      </c>
      <c r="E33" s="12" t="s">
        <v>38</v>
      </c>
      <c r="F33" s="12" t="s">
        <v>50</v>
      </c>
      <c r="G33" s="12" t="s">
        <v>39</v>
      </c>
      <c r="H33" s="12" t="s">
        <v>40</v>
      </c>
      <c r="I33" s="12" t="s">
        <v>28</v>
      </c>
      <c r="J33" s="14">
        <v>7350</v>
      </c>
    </row>
    <row r="34" spans="1:10" ht="18" customHeight="1" hidden="1">
      <c r="A34" s="75"/>
      <c r="B34" s="76"/>
      <c r="C34" s="77"/>
      <c r="D34" s="12"/>
      <c r="E34" s="12"/>
      <c r="F34" s="12"/>
      <c r="G34" s="12"/>
      <c r="H34" s="12"/>
      <c r="I34" s="12"/>
      <c r="J34" s="14"/>
    </row>
    <row r="35" spans="1:10" ht="12.75">
      <c r="A35" s="60" t="s">
        <v>33</v>
      </c>
      <c r="B35" s="60"/>
      <c r="C35" s="60"/>
      <c r="D35" s="9" t="s">
        <v>37</v>
      </c>
      <c r="E35" s="9" t="s">
        <v>38</v>
      </c>
      <c r="F35" s="9" t="s">
        <v>50</v>
      </c>
      <c r="G35" s="9" t="s">
        <v>39</v>
      </c>
      <c r="H35" s="9" t="s">
        <v>40</v>
      </c>
      <c r="I35" s="9" t="s">
        <v>29</v>
      </c>
      <c r="J35" s="22">
        <f>SUM(J36+J38+J39+J40+J41+J44+J42+J43+J37+J49+J45+J46+J48+J47)</f>
        <v>105595.69</v>
      </c>
    </row>
    <row r="36" spans="1:10" ht="12.75">
      <c r="A36" s="74" t="s">
        <v>63</v>
      </c>
      <c r="B36" s="74"/>
      <c r="C36" s="74"/>
      <c r="D36" s="12" t="s">
        <v>37</v>
      </c>
      <c r="E36" s="12" t="s">
        <v>38</v>
      </c>
      <c r="F36" s="12" t="s">
        <v>50</v>
      </c>
      <c r="G36" s="12" t="s">
        <v>39</v>
      </c>
      <c r="H36" s="12" t="s">
        <v>40</v>
      </c>
      <c r="I36" s="12" t="s">
        <v>29</v>
      </c>
      <c r="J36" s="14">
        <v>12000</v>
      </c>
    </row>
    <row r="37" spans="1:10" ht="12.75">
      <c r="A37" s="75" t="s">
        <v>120</v>
      </c>
      <c r="B37" s="76"/>
      <c r="C37" s="77"/>
      <c r="D37" s="12" t="s">
        <v>37</v>
      </c>
      <c r="E37" s="12" t="s">
        <v>38</v>
      </c>
      <c r="F37" s="12" t="s">
        <v>50</v>
      </c>
      <c r="G37" s="12" t="s">
        <v>39</v>
      </c>
      <c r="H37" s="12" t="s">
        <v>40</v>
      </c>
      <c r="I37" s="12" t="s">
        <v>29</v>
      </c>
      <c r="J37" s="14">
        <v>7023.21</v>
      </c>
    </row>
    <row r="38" spans="1:10" ht="12.75">
      <c r="A38" s="74" t="s">
        <v>79</v>
      </c>
      <c r="B38" s="74"/>
      <c r="C38" s="74"/>
      <c r="D38" s="12" t="s">
        <v>37</v>
      </c>
      <c r="E38" s="12" t="s">
        <v>38</v>
      </c>
      <c r="F38" s="12" t="s">
        <v>50</v>
      </c>
      <c r="G38" s="12" t="s">
        <v>39</v>
      </c>
      <c r="H38" s="12" t="s">
        <v>40</v>
      </c>
      <c r="I38" s="12" t="s">
        <v>29</v>
      </c>
      <c r="J38" s="14">
        <v>3563.39</v>
      </c>
    </row>
    <row r="39" spans="1:10" ht="12.75">
      <c r="A39" s="75" t="s">
        <v>91</v>
      </c>
      <c r="B39" s="76"/>
      <c r="C39" s="77"/>
      <c r="D39" s="12" t="s">
        <v>37</v>
      </c>
      <c r="E39" s="12" t="s">
        <v>38</v>
      </c>
      <c r="F39" s="12" t="s">
        <v>50</v>
      </c>
      <c r="G39" s="12" t="s">
        <v>39</v>
      </c>
      <c r="H39" s="12" t="s">
        <v>40</v>
      </c>
      <c r="I39" s="12" t="s">
        <v>29</v>
      </c>
      <c r="J39" s="14">
        <v>840</v>
      </c>
    </row>
    <row r="40" spans="1:10" ht="12.75">
      <c r="A40" s="75" t="s">
        <v>98</v>
      </c>
      <c r="B40" s="76"/>
      <c r="C40" s="77"/>
      <c r="D40" s="12" t="s">
        <v>37</v>
      </c>
      <c r="E40" s="12" t="s">
        <v>38</v>
      </c>
      <c r="F40" s="12" t="s">
        <v>50</v>
      </c>
      <c r="G40" s="12" t="s">
        <v>39</v>
      </c>
      <c r="H40" s="12" t="s">
        <v>40</v>
      </c>
      <c r="I40" s="12" t="s">
        <v>29</v>
      </c>
      <c r="J40" s="14">
        <v>6000</v>
      </c>
    </row>
    <row r="41" spans="1:10" ht="12.75" customHeight="1">
      <c r="A41" s="75" t="s">
        <v>170</v>
      </c>
      <c r="B41" s="76"/>
      <c r="C41" s="77"/>
      <c r="D41" s="12" t="s">
        <v>37</v>
      </c>
      <c r="E41" s="12" t="s">
        <v>38</v>
      </c>
      <c r="F41" s="12" t="s">
        <v>50</v>
      </c>
      <c r="G41" s="12" t="s">
        <v>39</v>
      </c>
      <c r="H41" s="12" t="s">
        <v>40</v>
      </c>
      <c r="I41" s="12" t="s">
        <v>29</v>
      </c>
      <c r="J41" s="14">
        <v>10000</v>
      </c>
    </row>
    <row r="42" spans="1:10" ht="12.75">
      <c r="A42" s="75" t="s">
        <v>80</v>
      </c>
      <c r="B42" s="76"/>
      <c r="C42" s="77"/>
      <c r="D42" s="12" t="s">
        <v>37</v>
      </c>
      <c r="E42" s="12" t="s">
        <v>38</v>
      </c>
      <c r="F42" s="12" t="s">
        <v>50</v>
      </c>
      <c r="G42" s="12" t="s">
        <v>39</v>
      </c>
      <c r="H42" s="12" t="s">
        <v>40</v>
      </c>
      <c r="I42" s="12" t="s">
        <v>29</v>
      </c>
      <c r="J42" s="14">
        <v>21993</v>
      </c>
    </row>
    <row r="43" spans="1:10" ht="12.75">
      <c r="A43" s="75" t="s">
        <v>99</v>
      </c>
      <c r="B43" s="76"/>
      <c r="C43" s="77"/>
      <c r="D43" s="12" t="s">
        <v>37</v>
      </c>
      <c r="E43" s="12" t="s">
        <v>38</v>
      </c>
      <c r="F43" s="12" t="s">
        <v>50</v>
      </c>
      <c r="G43" s="12" t="s">
        <v>39</v>
      </c>
      <c r="H43" s="12" t="s">
        <v>40</v>
      </c>
      <c r="I43" s="12" t="s">
        <v>29</v>
      </c>
      <c r="J43" s="14">
        <v>18000</v>
      </c>
    </row>
    <row r="44" spans="1:10" ht="12.75">
      <c r="A44" s="75" t="s">
        <v>95</v>
      </c>
      <c r="B44" s="76"/>
      <c r="C44" s="77"/>
      <c r="D44" s="12" t="s">
        <v>37</v>
      </c>
      <c r="E44" s="12" t="s">
        <v>38</v>
      </c>
      <c r="F44" s="12" t="s">
        <v>50</v>
      </c>
      <c r="G44" s="12" t="s">
        <v>39</v>
      </c>
      <c r="H44" s="12" t="s">
        <v>40</v>
      </c>
      <c r="I44" s="12" t="s">
        <v>29</v>
      </c>
      <c r="J44" s="14">
        <v>8000</v>
      </c>
    </row>
    <row r="45" spans="1:10" ht="12.75">
      <c r="A45" s="75" t="s">
        <v>168</v>
      </c>
      <c r="B45" s="76"/>
      <c r="C45" s="77"/>
      <c r="D45" s="12" t="s">
        <v>37</v>
      </c>
      <c r="E45" s="12" t="s">
        <v>38</v>
      </c>
      <c r="F45" s="12" t="s">
        <v>50</v>
      </c>
      <c r="G45" s="12" t="s">
        <v>39</v>
      </c>
      <c r="H45" s="12" t="s">
        <v>40</v>
      </c>
      <c r="I45" s="12" t="s">
        <v>29</v>
      </c>
      <c r="J45" s="14">
        <v>1600</v>
      </c>
    </row>
    <row r="46" spans="1:10" ht="12.75">
      <c r="A46" s="75" t="s">
        <v>110</v>
      </c>
      <c r="B46" s="76"/>
      <c r="C46" s="77"/>
      <c r="D46" s="12" t="s">
        <v>37</v>
      </c>
      <c r="E46" s="12" t="s">
        <v>38</v>
      </c>
      <c r="F46" s="12" t="s">
        <v>50</v>
      </c>
      <c r="G46" s="12" t="s">
        <v>39</v>
      </c>
      <c r="H46" s="12" t="s">
        <v>40</v>
      </c>
      <c r="I46" s="12" t="s">
        <v>29</v>
      </c>
      <c r="J46" s="14">
        <v>5290.4</v>
      </c>
    </row>
    <row r="47" spans="1:10" ht="12.75">
      <c r="A47" s="75" t="s">
        <v>171</v>
      </c>
      <c r="B47" s="76"/>
      <c r="C47" s="77"/>
      <c r="D47" s="12" t="s">
        <v>37</v>
      </c>
      <c r="E47" s="12" t="s">
        <v>38</v>
      </c>
      <c r="F47" s="12" t="s">
        <v>50</v>
      </c>
      <c r="G47" s="12" t="s">
        <v>39</v>
      </c>
      <c r="H47" s="12" t="s">
        <v>40</v>
      </c>
      <c r="I47" s="12" t="s">
        <v>29</v>
      </c>
      <c r="J47" s="14">
        <v>2550</v>
      </c>
    </row>
    <row r="48" spans="1:10" ht="12.75">
      <c r="A48" s="75" t="s">
        <v>169</v>
      </c>
      <c r="B48" s="76"/>
      <c r="C48" s="77"/>
      <c r="D48" s="12" t="s">
        <v>37</v>
      </c>
      <c r="E48" s="12" t="s">
        <v>38</v>
      </c>
      <c r="F48" s="12" t="s">
        <v>50</v>
      </c>
      <c r="G48" s="12" t="s">
        <v>39</v>
      </c>
      <c r="H48" s="12" t="s">
        <v>40</v>
      </c>
      <c r="I48" s="12" t="s">
        <v>29</v>
      </c>
      <c r="J48" s="14">
        <v>3000</v>
      </c>
    </row>
    <row r="49" spans="1:10" ht="18" customHeight="1">
      <c r="A49" s="75" t="s">
        <v>90</v>
      </c>
      <c r="B49" s="76"/>
      <c r="C49" s="77"/>
      <c r="D49" s="12" t="s">
        <v>37</v>
      </c>
      <c r="E49" s="12" t="s">
        <v>38</v>
      </c>
      <c r="F49" s="12" t="s">
        <v>50</v>
      </c>
      <c r="G49" s="12" t="s">
        <v>39</v>
      </c>
      <c r="H49" s="12" t="s">
        <v>40</v>
      </c>
      <c r="I49" s="12" t="s">
        <v>28</v>
      </c>
      <c r="J49" s="14">
        <v>5735.69</v>
      </c>
    </row>
    <row r="50" spans="1:10" ht="12.75">
      <c r="A50" s="60" t="s">
        <v>35</v>
      </c>
      <c r="B50" s="60"/>
      <c r="C50" s="60"/>
      <c r="D50" s="9" t="s">
        <v>37</v>
      </c>
      <c r="E50" s="9" t="s">
        <v>38</v>
      </c>
      <c r="F50" s="9" t="s">
        <v>50</v>
      </c>
      <c r="G50" s="9" t="s">
        <v>39</v>
      </c>
      <c r="H50" s="9" t="s">
        <v>40</v>
      </c>
      <c r="I50" s="9" t="s">
        <v>30</v>
      </c>
      <c r="J50" s="22">
        <f>SUM(J51+J52)</f>
        <v>11000</v>
      </c>
    </row>
    <row r="51" spans="1:10" ht="12.75">
      <c r="A51" s="74" t="s">
        <v>64</v>
      </c>
      <c r="B51" s="74"/>
      <c r="C51" s="74"/>
      <c r="D51" s="12" t="s">
        <v>37</v>
      </c>
      <c r="E51" s="12" t="s">
        <v>38</v>
      </c>
      <c r="F51" s="12" t="s">
        <v>50</v>
      </c>
      <c r="G51" s="12" t="s">
        <v>39</v>
      </c>
      <c r="H51" s="12" t="s">
        <v>40</v>
      </c>
      <c r="I51" s="12" t="s">
        <v>30</v>
      </c>
      <c r="J51" s="14">
        <v>9000</v>
      </c>
    </row>
    <row r="52" spans="1:10" ht="12.75">
      <c r="A52" s="74" t="s">
        <v>65</v>
      </c>
      <c r="B52" s="74"/>
      <c r="C52" s="74"/>
      <c r="D52" s="12" t="s">
        <v>37</v>
      </c>
      <c r="E52" s="12" t="s">
        <v>38</v>
      </c>
      <c r="F52" s="12" t="s">
        <v>50</v>
      </c>
      <c r="G52" s="12" t="s">
        <v>39</v>
      </c>
      <c r="H52" s="12" t="s">
        <v>40</v>
      </c>
      <c r="I52" s="12" t="s">
        <v>30</v>
      </c>
      <c r="J52" s="14">
        <v>2000</v>
      </c>
    </row>
    <row r="53" spans="1:10" ht="21.75" customHeight="1">
      <c r="A53" s="60" t="s">
        <v>32</v>
      </c>
      <c r="B53" s="60"/>
      <c r="C53" s="60"/>
      <c r="D53" s="9" t="s">
        <v>37</v>
      </c>
      <c r="E53" s="9" t="s">
        <v>38</v>
      </c>
      <c r="F53" s="9" t="s">
        <v>50</v>
      </c>
      <c r="G53" s="9" t="s">
        <v>39</v>
      </c>
      <c r="H53" s="9" t="s">
        <v>40</v>
      </c>
      <c r="I53" s="9" t="s">
        <v>31</v>
      </c>
      <c r="J53" s="22">
        <f>SUM(J55+J54+J57+J58+J59+J56)</f>
        <v>530935</v>
      </c>
    </row>
    <row r="54" spans="1:10" ht="12.75">
      <c r="A54" s="56" t="s">
        <v>100</v>
      </c>
      <c r="B54" s="57"/>
      <c r="C54" s="58"/>
      <c r="D54" s="9" t="s">
        <v>37</v>
      </c>
      <c r="E54" s="9" t="s">
        <v>38</v>
      </c>
      <c r="F54" s="9" t="s">
        <v>50</v>
      </c>
      <c r="G54" s="9" t="s">
        <v>39</v>
      </c>
      <c r="H54" s="9" t="s">
        <v>40</v>
      </c>
      <c r="I54" s="9" t="s">
        <v>31</v>
      </c>
      <c r="J54" s="14">
        <v>9457</v>
      </c>
    </row>
    <row r="55" spans="1:10" ht="12.75">
      <c r="A55" s="74" t="s">
        <v>56</v>
      </c>
      <c r="B55" s="74"/>
      <c r="C55" s="74"/>
      <c r="D55" s="12" t="s">
        <v>37</v>
      </c>
      <c r="E55" s="12" t="s">
        <v>38</v>
      </c>
      <c r="F55" s="12" t="s">
        <v>50</v>
      </c>
      <c r="G55" s="12" t="s">
        <v>39</v>
      </c>
      <c r="H55" s="12" t="s">
        <v>40</v>
      </c>
      <c r="I55" s="12" t="s">
        <v>31</v>
      </c>
      <c r="J55" s="14">
        <v>8358</v>
      </c>
    </row>
    <row r="56" spans="1:10" ht="12.75">
      <c r="A56" s="75" t="s">
        <v>175</v>
      </c>
      <c r="B56" s="76"/>
      <c r="C56" s="77"/>
      <c r="D56" s="12" t="s">
        <v>37</v>
      </c>
      <c r="E56" s="12" t="s">
        <v>38</v>
      </c>
      <c r="F56" s="12" t="s">
        <v>50</v>
      </c>
      <c r="G56" s="12" t="s">
        <v>39</v>
      </c>
      <c r="H56" s="12" t="s">
        <v>40</v>
      </c>
      <c r="I56" s="12" t="s">
        <v>31</v>
      </c>
      <c r="J56" s="14">
        <v>2185</v>
      </c>
    </row>
    <row r="57" spans="1:10" ht="12.75">
      <c r="A57" s="74" t="s">
        <v>57</v>
      </c>
      <c r="B57" s="74"/>
      <c r="C57" s="74"/>
      <c r="D57" s="12" t="s">
        <v>37</v>
      </c>
      <c r="E57" s="12" t="s">
        <v>38</v>
      </c>
      <c r="F57" s="12" t="s">
        <v>50</v>
      </c>
      <c r="G57" s="12" t="s">
        <v>39</v>
      </c>
      <c r="H57" s="12" t="s">
        <v>58</v>
      </c>
      <c r="I57" s="12" t="s">
        <v>31</v>
      </c>
      <c r="J57" s="14">
        <v>77900</v>
      </c>
    </row>
    <row r="58" spans="1:10" ht="12.75">
      <c r="A58" s="74" t="s">
        <v>66</v>
      </c>
      <c r="B58" s="74"/>
      <c r="C58" s="74"/>
      <c r="D58" s="12" t="s">
        <v>37</v>
      </c>
      <c r="E58" s="12" t="s">
        <v>38</v>
      </c>
      <c r="F58" s="12" t="s">
        <v>50</v>
      </c>
      <c r="G58" s="12" t="s">
        <v>39</v>
      </c>
      <c r="H58" s="12" t="s">
        <v>67</v>
      </c>
      <c r="I58" s="12" t="s">
        <v>31</v>
      </c>
      <c r="J58" s="14">
        <v>400635</v>
      </c>
    </row>
    <row r="59" spans="1:10" ht="12.75">
      <c r="A59" s="71" t="s">
        <v>167</v>
      </c>
      <c r="B59" s="72"/>
      <c r="C59" s="73"/>
      <c r="D59" s="12" t="s">
        <v>37</v>
      </c>
      <c r="E59" s="12" t="s">
        <v>38</v>
      </c>
      <c r="F59" s="12" t="s">
        <v>50</v>
      </c>
      <c r="G59" s="12" t="s">
        <v>39</v>
      </c>
      <c r="H59" s="12" t="s">
        <v>40</v>
      </c>
      <c r="I59" s="12" t="s">
        <v>31</v>
      </c>
      <c r="J59" s="14">
        <v>32400</v>
      </c>
    </row>
    <row r="60" spans="1:10" ht="24" customHeight="1">
      <c r="A60" s="60" t="s">
        <v>32</v>
      </c>
      <c r="B60" s="60"/>
      <c r="C60" s="60"/>
      <c r="D60" s="9" t="s">
        <v>37</v>
      </c>
      <c r="E60" s="9" t="s">
        <v>38</v>
      </c>
      <c r="F60" s="9" t="s">
        <v>55</v>
      </c>
      <c r="G60" s="9" t="s">
        <v>60</v>
      </c>
      <c r="H60" s="9" t="s">
        <v>59</v>
      </c>
      <c r="I60" s="9" t="s">
        <v>31</v>
      </c>
      <c r="J60" s="22">
        <v>203250</v>
      </c>
    </row>
    <row r="61" spans="1:10" ht="12.75">
      <c r="A61" s="74" t="s">
        <v>76</v>
      </c>
      <c r="B61" s="74"/>
      <c r="C61" s="74"/>
      <c r="D61" s="12" t="s">
        <v>37</v>
      </c>
      <c r="E61" s="12" t="s">
        <v>38</v>
      </c>
      <c r="F61" s="12" t="s">
        <v>61</v>
      </c>
      <c r="G61" s="12" t="s">
        <v>60</v>
      </c>
      <c r="H61" s="12" t="s">
        <v>59</v>
      </c>
      <c r="I61" s="12" t="s">
        <v>31</v>
      </c>
      <c r="J61" s="14">
        <v>203250</v>
      </c>
    </row>
    <row r="62" spans="1:10" ht="12.75">
      <c r="A62" s="53" t="s">
        <v>68</v>
      </c>
      <c r="B62" s="54"/>
      <c r="C62" s="55"/>
      <c r="D62" s="11" t="s">
        <v>11</v>
      </c>
      <c r="E62" s="11" t="s">
        <v>11</v>
      </c>
      <c r="F62" s="11" t="s">
        <v>11</v>
      </c>
      <c r="G62" s="11" t="s">
        <v>11</v>
      </c>
      <c r="H62" s="11"/>
      <c r="I62" s="11"/>
      <c r="J62" s="22">
        <f>SUM(J18+J19+J20+J21+J26+J35+J50+J53+J60)</f>
        <v>2289003</v>
      </c>
    </row>
    <row r="63" spans="1:10" ht="12.75">
      <c r="A63" s="56" t="s">
        <v>69</v>
      </c>
      <c r="B63" s="57"/>
      <c r="C63" s="58"/>
      <c r="D63" s="9" t="s">
        <v>37</v>
      </c>
      <c r="E63" s="9" t="s">
        <v>38</v>
      </c>
      <c r="F63" s="9" t="s">
        <v>72</v>
      </c>
      <c r="G63" s="9" t="s">
        <v>39</v>
      </c>
      <c r="H63" s="9" t="s">
        <v>73</v>
      </c>
      <c r="I63" s="9" t="s">
        <v>12</v>
      </c>
      <c r="J63" s="22">
        <v>7043315.04</v>
      </c>
    </row>
    <row r="64" spans="1:10" ht="12.75">
      <c r="A64" s="56" t="s">
        <v>84</v>
      </c>
      <c r="B64" s="57"/>
      <c r="C64" s="58"/>
      <c r="D64" s="9" t="s">
        <v>37</v>
      </c>
      <c r="E64" s="9" t="s">
        <v>38</v>
      </c>
      <c r="F64" s="9" t="s">
        <v>72</v>
      </c>
      <c r="G64" s="9" t="s">
        <v>39</v>
      </c>
      <c r="H64" s="9" t="s">
        <v>73</v>
      </c>
      <c r="I64" s="9" t="s">
        <v>74</v>
      </c>
      <c r="J64" s="22">
        <v>67032</v>
      </c>
    </row>
    <row r="65" spans="1:10" ht="12.75">
      <c r="A65" s="65" t="s">
        <v>83</v>
      </c>
      <c r="B65" s="66"/>
      <c r="C65" s="67"/>
      <c r="D65" s="9" t="s">
        <v>37</v>
      </c>
      <c r="E65" s="9" t="s">
        <v>38</v>
      </c>
      <c r="F65" s="9" t="s">
        <v>72</v>
      </c>
      <c r="G65" s="9" t="s">
        <v>39</v>
      </c>
      <c r="H65" s="9" t="s">
        <v>73</v>
      </c>
      <c r="I65" s="9" t="s">
        <v>74</v>
      </c>
      <c r="J65" s="14">
        <v>67032</v>
      </c>
    </row>
    <row r="66" spans="1:10" ht="23.25" customHeight="1">
      <c r="A66" s="56" t="s">
        <v>15</v>
      </c>
      <c r="B66" s="57"/>
      <c r="C66" s="58"/>
      <c r="D66" s="9" t="s">
        <v>37</v>
      </c>
      <c r="E66" s="9" t="s">
        <v>38</v>
      </c>
      <c r="F66" s="9" t="s">
        <v>72</v>
      </c>
      <c r="G66" s="9" t="s">
        <v>39</v>
      </c>
      <c r="H66" s="9" t="s">
        <v>73</v>
      </c>
      <c r="I66" s="9" t="s">
        <v>14</v>
      </c>
      <c r="J66" s="22">
        <v>2408813.74</v>
      </c>
    </row>
    <row r="67" spans="1:10" ht="12.75">
      <c r="A67" s="56" t="s">
        <v>101</v>
      </c>
      <c r="B67" s="57"/>
      <c r="C67" s="58"/>
      <c r="D67" s="9" t="s">
        <v>37</v>
      </c>
      <c r="E67" s="9" t="s">
        <v>38</v>
      </c>
      <c r="F67" s="9" t="s">
        <v>72</v>
      </c>
      <c r="G67" s="9" t="s">
        <v>39</v>
      </c>
      <c r="H67" s="9" t="s">
        <v>73</v>
      </c>
      <c r="I67" s="9" t="s">
        <v>27</v>
      </c>
      <c r="J67" s="22">
        <v>33700</v>
      </c>
    </row>
    <row r="68" spans="1:10" ht="12.75">
      <c r="A68" s="65" t="s">
        <v>117</v>
      </c>
      <c r="B68" s="66"/>
      <c r="C68" s="67"/>
      <c r="D68" s="9" t="s">
        <v>37</v>
      </c>
      <c r="E68" s="9" t="s">
        <v>38</v>
      </c>
      <c r="F68" s="9" t="s">
        <v>72</v>
      </c>
      <c r="G68" s="9" t="s">
        <v>39</v>
      </c>
      <c r="H68" s="9" t="s">
        <v>73</v>
      </c>
      <c r="I68" s="9" t="s">
        <v>119</v>
      </c>
      <c r="J68" s="22">
        <f>SUM(J69)</f>
        <v>18855</v>
      </c>
    </row>
    <row r="69" spans="1:10" ht="21.75" customHeight="1">
      <c r="A69" s="65" t="s">
        <v>118</v>
      </c>
      <c r="B69" s="66"/>
      <c r="C69" s="67"/>
      <c r="D69" s="9" t="s">
        <v>37</v>
      </c>
      <c r="E69" s="9" t="s">
        <v>38</v>
      </c>
      <c r="F69" s="9" t="s">
        <v>72</v>
      </c>
      <c r="G69" s="9" t="s">
        <v>39</v>
      </c>
      <c r="H69" s="9" t="s">
        <v>73</v>
      </c>
      <c r="I69" s="9" t="s">
        <v>119</v>
      </c>
      <c r="J69" s="14">
        <v>18855</v>
      </c>
    </row>
    <row r="70" spans="1:10" ht="12.75">
      <c r="A70" s="60" t="s">
        <v>108</v>
      </c>
      <c r="B70" s="60"/>
      <c r="C70" s="60"/>
      <c r="D70" s="9" t="s">
        <v>37</v>
      </c>
      <c r="E70" s="9" t="s">
        <v>38</v>
      </c>
      <c r="F70" s="9" t="s">
        <v>72</v>
      </c>
      <c r="G70" s="9" t="s">
        <v>39</v>
      </c>
      <c r="H70" s="9" t="s">
        <v>73</v>
      </c>
      <c r="I70" s="9" t="s">
        <v>29</v>
      </c>
      <c r="J70" s="22">
        <f>SUM(J71+J72+J73+J74)</f>
        <v>24298.25</v>
      </c>
    </row>
    <row r="71" spans="1:10" ht="12.75">
      <c r="A71" s="65" t="s">
        <v>109</v>
      </c>
      <c r="B71" s="66"/>
      <c r="C71" s="67"/>
      <c r="D71" s="9" t="s">
        <v>37</v>
      </c>
      <c r="E71" s="9" t="s">
        <v>38</v>
      </c>
      <c r="F71" s="9" t="s">
        <v>72</v>
      </c>
      <c r="G71" s="9" t="s">
        <v>39</v>
      </c>
      <c r="H71" s="9" t="s">
        <v>73</v>
      </c>
      <c r="I71" s="9" t="s">
        <v>29</v>
      </c>
      <c r="J71" s="14">
        <v>10560</v>
      </c>
    </row>
    <row r="72" spans="1:10" ht="12.75">
      <c r="A72" s="65" t="s">
        <v>110</v>
      </c>
      <c r="B72" s="66"/>
      <c r="C72" s="67"/>
      <c r="D72" s="9" t="s">
        <v>37</v>
      </c>
      <c r="E72" s="9" t="s">
        <v>38</v>
      </c>
      <c r="F72" s="9" t="s">
        <v>72</v>
      </c>
      <c r="G72" s="9" t="s">
        <v>39</v>
      </c>
      <c r="H72" s="9" t="s">
        <v>73</v>
      </c>
      <c r="I72" s="9" t="s">
        <v>29</v>
      </c>
      <c r="J72" s="14">
        <v>4698.25</v>
      </c>
    </row>
    <row r="73" spans="1:10" ht="12.75">
      <c r="A73" s="65" t="s">
        <v>111</v>
      </c>
      <c r="B73" s="66"/>
      <c r="C73" s="67"/>
      <c r="D73" s="9" t="s">
        <v>37</v>
      </c>
      <c r="E73" s="9" t="s">
        <v>38</v>
      </c>
      <c r="F73" s="9" t="s">
        <v>72</v>
      </c>
      <c r="G73" s="9" t="s">
        <v>39</v>
      </c>
      <c r="H73" s="9" t="s">
        <v>73</v>
      </c>
      <c r="I73" s="9" t="s">
        <v>29</v>
      </c>
      <c r="J73" s="14">
        <v>6000</v>
      </c>
    </row>
    <row r="74" spans="1:10" ht="12.75">
      <c r="A74" s="65" t="s">
        <v>112</v>
      </c>
      <c r="B74" s="66"/>
      <c r="C74" s="67"/>
      <c r="D74" s="9" t="s">
        <v>37</v>
      </c>
      <c r="E74" s="9" t="s">
        <v>38</v>
      </c>
      <c r="F74" s="9" t="s">
        <v>72</v>
      </c>
      <c r="G74" s="9" t="s">
        <v>39</v>
      </c>
      <c r="H74" s="9" t="s">
        <v>73</v>
      </c>
      <c r="I74" s="9" t="s">
        <v>29</v>
      </c>
      <c r="J74" s="14">
        <v>3040</v>
      </c>
    </row>
    <row r="75" spans="1:10" ht="12.75">
      <c r="A75" s="60" t="s">
        <v>35</v>
      </c>
      <c r="B75" s="60"/>
      <c r="C75" s="60"/>
      <c r="D75" s="9" t="s">
        <v>37</v>
      </c>
      <c r="E75" s="9" t="s">
        <v>38</v>
      </c>
      <c r="F75" s="9" t="s">
        <v>72</v>
      </c>
      <c r="G75" s="9" t="s">
        <v>39</v>
      </c>
      <c r="H75" s="9" t="s">
        <v>73</v>
      </c>
      <c r="I75" s="9" t="s">
        <v>30</v>
      </c>
      <c r="J75" s="22">
        <f>SUM(J76)</f>
        <v>2000</v>
      </c>
    </row>
    <row r="76" spans="1:10" ht="12.75">
      <c r="A76" s="65" t="s">
        <v>113</v>
      </c>
      <c r="B76" s="66"/>
      <c r="C76" s="67"/>
      <c r="D76" s="9" t="s">
        <v>37</v>
      </c>
      <c r="E76" s="9" t="s">
        <v>38</v>
      </c>
      <c r="F76" s="9" t="s">
        <v>72</v>
      </c>
      <c r="G76" s="9" t="s">
        <v>39</v>
      </c>
      <c r="H76" s="9" t="s">
        <v>73</v>
      </c>
      <c r="I76" s="9" t="s">
        <v>30</v>
      </c>
      <c r="J76" s="14">
        <v>2000</v>
      </c>
    </row>
    <row r="77" spans="1:10" ht="24" customHeight="1">
      <c r="A77" s="56" t="s">
        <v>85</v>
      </c>
      <c r="B77" s="57"/>
      <c r="C77" s="58"/>
      <c r="D77" s="9" t="s">
        <v>37</v>
      </c>
      <c r="E77" s="9" t="s">
        <v>38</v>
      </c>
      <c r="F77" s="9" t="s">
        <v>72</v>
      </c>
      <c r="G77" s="9" t="s">
        <v>39</v>
      </c>
      <c r="H77" s="9" t="s">
        <v>73</v>
      </c>
      <c r="I77" s="9" t="s">
        <v>75</v>
      </c>
      <c r="J77" s="22">
        <f>SUM(J78)</f>
        <v>132323.63</v>
      </c>
    </row>
    <row r="78" spans="1:10" ht="12.75">
      <c r="A78" s="65" t="s">
        <v>86</v>
      </c>
      <c r="B78" s="66"/>
      <c r="C78" s="67"/>
      <c r="D78" s="9" t="s">
        <v>37</v>
      </c>
      <c r="E78" s="9" t="s">
        <v>38</v>
      </c>
      <c r="F78" s="9" t="s">
        <v>72</v>
      </c>
      <c r="G78" s="9" t="s">
        <v>39</v>
      </c>
      <c r="H78" s="9" t="s">
        <v>73</v>
      </c>
      <c r="I78" s="9" t="s">
        <v>75</v>
      </c>
      <c r="J78" s="14">
        <v>132323.63</v>
      </c>
    </row>
    <row r="79" spans="1:10" ht="23.25" customHeight="1">
      <c r="A79" s="56" t="s">
        <v>87</v>
      </c>
      <c r="B79" s="57"/>
      <c r="C79" s="58"/>
      <c r="D79" s="9" t="s">
        <v>37</v>
      </c>
      <c r="E79" s="9" t="s">
        <v>38</v>
      </c>
      <c r="F79" s="9" t="s">
        <v>72</v>
      </c>
      <c r="G79" s="9" t="s">
        <v>39</v>
      </c>
      <c r="H79" s="9" t="s">
        <v>73</v>
      </c>
      <c r="I79" s="9" t="s">
        <v>31</v>
      </c>
      <c r="J79" s="22">
        <f>SUM(J80+J81+J82)</f>
        <v>14125</v>
      </c>
    </row>
    <row r="80" spans="1:10" ht="12.75">
      <c r="A80" s="65" t="s">
        <v>114</v>
      </c>
      <c r="B80" s="66"/>
      <c r="C80" s="67"/>
      <c r="D80" s="9" t="s">
        <v>37</v>
      </c>
      <c r="E80" s="9" t="s">
        <v>38</v>
      </c>
      <c r="F80" s="9" t="s">
        <v>72</v>
      </c>
      <c r="G80" s="9" t="s">
        <v>39</v>
      </c>
      <c r="H80" s="9" t="s">
        <v>73</v>
      </c>
      <c r="I80" s="9" t="s">
        <v>31</v>
      </c>
      <c r="J80" s="14">
        <v>9845</v>
      </c>
    </row>
    <row r="81" spans="1:10" ht="12.75">
      <c r="A81" s="65" t="s">
        <v>115</v>
      </c>
      <c r="B81" s="66"/>
      <c r="C81" s="67"/>
      <c r="D81" s="9" t="s">
        <v>37</v>
      </c>
      <c r="E81" s="9" t="s">
        <v>38</v>
      </c>
      <c r="F81" s="9" t="s">
        <v>72</v>
      </c>
      <c r="G81" s="9" t="s">
        <v>39</v>
      </c>
      <c r="H81" s="9" t="s">
        <v>73</v>
      </c>
      <c r="I81" s="9" t="s">
        <v>31</v>
      </c>
      <c r="J81" s="14">
        <v>3980</v>
      </c>
    </row>
    <row r="82" spans="1:10" ht="15.75" customHeight="1">
      <c r="A82" s="56" t="s">
        <v>116</v>
      </c>
      <c r="B82" s="57"/>
      <c r="C82" s="58"/>
      <c r="D82" s="9" t="s">
        <v>37</v>
      </c>
      <c r="E82" s="9" t="s">
        <v>38</v>
      </c>
      <c r="F82" s="9" t="s">
        <v>72</v>
      </c>
      <c r="G82" s="9" t="s">
        <v>39</v>
      </c>
      <c r="H82" s="9" t="s">
        <v>73</v>
      </c>
      <c r="I82" s="9" t="s">
        <v>31</v>
      </c>
      <c r="J82" s="14">
        <v>300</v>
      </c>
    </row>
    <row r="83" spans="1:10" ht="12.75">
      <c r="A83" s="62" t="s">
        <v>68</v>
      </c>
      <c r="B83" s="63"/>
      <c r="C83" s="64"/>
      <c r="D83" s="9"/>
      <c r="E83" s="9"/>
      <c r="F83" s="9"/>
      <c r="G83" s="9"/>
      <c r="H83" s="9"/>
      <c r="I83" s="9"/>
      <c r="J83" s="22">
        <f>SUM(J63+J64+J66+J67+J68+J70+J75+J77+J79)</f>
        <v>9744462.660000002</v>
      </c>
    </row>
    <row r="84" spans="1:10" ht="12.75">
      <c r="A84" s="56" t="s">
        <v>69</v>
      </c>
      <c r="B84" s="57"/>
      <c r="C84" s="58"/>
      <c r="D84" s="9" t="s">
        <v>37</v>
      </c>
      <c r="E84" s="9" t="s">
        <v>38</v>
      </c>
      <c r="F84" s="9" t="s">
        <v>70</v>
      </c>
      <c r="G84" s="9" t="s">
        <v>39</v>
      </c>
      <c r="H84" s="9" t="s">
        <v>71</v>
      </c>
      <c r="I84" s="9" t="s">
        <v>12</v>
      </c>
      <c r="J84" s="14">
        <v>48000</v>
      </c>
    </row>
    <row r="85" spans="1:10" ht="12.75">
      <c r="A85" s="56" t="s">
        <v>15</v>
      </c>
      <c r="B85" s="57"/>
      <c r="C85" s="58"/>
      <c r="D85" s="9" t="s">
        <v>37</v>
      </c>
      <c r="E85" s="9" t="s">
        <v>38</v>
      </c>
      <c r="F85" s="9" t="s">
        <v>70</v>
      </c>
      <c r="G85" s="9" t="s">
        <v>39</v>
      </c>
      <c r="H85" s="9" t="s">
        <v>71</v>
      </c>
      <c r="I85" s="9" t="s">
        <v>14</v>
      </c>
      <c r="J85" s="14">
        <v>16464</v>
      </c>
    </row>
    <row r="86" spans="1:10" ht="12.75">
      <c r="A86" s="61" t="s">
        <v>68</v>
      </c>
      <c r="B86" s="61"/>
      <c r="C86" s="61"/>
      <c r="D86" s="9"/>
      <c r="E86" s="9"/>
      <c r="F86" s="9"/>
      <c r="G86" s="9"/>
      <c r="H86" s="9"/>
      <c r="I86" s="9"/>
      <c r="J86" s="22">
        <f>SUM(J84:J85)</f>
        <v>64464</v>
      </c>
    </row>
    <row r="87" spans="1:10" ht="12.75">
      <c r="A87" s="65" t="s">
        <v>162</v>
      </c>
      <c r="B87" s="66"/>
      <c r="C87" s="67"/>
      <c r="D87" s="9" t="s">
        <v>37</v>
      </c>
      <c r="E87" s="9" t="s">
        <v>38</v>
      </c>
      <c r="F87" s="9" t="s">
        <v>163</v>
      </c>
      <c r="G87" s="9" t="s">
        <v>60</v>
      </c>
      <c r="H87" s="9"/>
      <c r="I87" s="9" t="s">
        <v>29</v>
      </c>
      <c r="J87" s="14">
        <v>13793</v>
      </c>
    </row>
    <row r="88" spans="1:10" ht="12.75">
      <c r="A88" s="65" t="s">
        <v>164</v>
      </c>
      <c r="B88" s="66"/>
      <c r="C88" s="67"/>
      <c r="D88" s="9" t="s">
        <v>37</v>
      </c>
      <c r="E88" s="9" t="s">
        <v>38</v>
      </c>
      <c r="F88" s="9" t="s">
        <v>163</v>
      </c>
      <c r="G88" s="9" t="s">
        <v>60</v>
      </c>
      <c r="H88" s="9"/>
      <c r="I88" s="9" t="s">
        <v>29</v>
      </c>
      <c r="J88" s="14">
        <v>13793</v>
      </c>
    </row>
    <row r="89" spans="1:10" ht="12.75">
      <c r="A89" s="62" t="s">
        <v>68</v>
      </c>
      <c r="B89" s="63"/>
      <c r="C89" s="64"/>
      <c r="D89" s="9" t="s">
        <v>37</v>
      </c>
      <c r="E89" s="9" t="s">
        <v>38</v>
      </c>
      <c r="F89" s="9" t="s">
        <v>163</v>
      </c>
      <c r="G89" s="9" t="s">
        <v>60</v>
      </c>
      <c r="H89" s="9"/>
      <c r="I89" s="9" t="s">
        <v>29</v>
      </c>
      <c r="J89" s="22">
        <v>13793</v>
      </c>
    </row>
    <row r="90" spans="1:10" ht="12.75">
      <c r="A90" s="68" t="s">
        <v>107</v>
      </c>
      <c r="B90" s="69"/>
      <c r="C90" s="70"/>
      <c r="D90" s="9"/>
      <c r="E90" s="9"/>
      <c r="F90" s="9"/>
      <c r="G90" s="9"/>
      <c r="H90" s="9"/>
      <c r="I90" s="9"/>
      <c r="J90" s="22">
        <f>SUM(J62+J83+J86+J89)</f>
        <v>12111722.660000002</v>
      </c>
    </row>
    <row r="91" spans="1:10" ht="33" customHeight="1">
      <c r="A91" s="56" t="s">
        <v>102</v>
      </c>
      <c r="B91" s="57"/>
      <c r="C91" s="58"/>
      <c r="D91" s="9" t="s">
        <v>37</v>
      </c>
      <c r="E91" s="9" t="s">
        <v>103</v>
      </c>
      <c r="F91" s="9" t="s">
        <v>104</v>
      </c>
      <c r="G91" s="9" t="s">
        <v>60</v>
      </c>
      <c r="H91" s="9" t="s">
        <v>40</v>
      </c>
      <c r="I91" s="9" t="s">
        <v>28</v>
      </c>
      <c r="J91" s="20">
        <v>226850</v>
      </c>
    </row>
    <row r="92" spans="1:10" ht="21.75" customHeight="1">
      <c r="A92" s="60" t="s">
        <v>105</v>
      </c>
      <c r="B92" s="60"/>
      <c r="C92" s="60"/>
      <c r="D92" s="9" t="s">
        <v>37</v>
      </c>
      <c r="E92" s="9" t="s">
        <v>38</v>
      </c>
      <c r="F92" s="9" t="s">
        <v>106</v>
      </c>
      <c r="G92" s="9" t="s">
        <v>60</v>
      </c>
      <c r="H92" s="9" t="s">
        <v>40</v>
      </c>
      <c r="I92" s="9" t="s">
        <v>28</v>
      </c>
      <c r="J92" s="14">
        <v>1726760</v>
      </c>
    </row>
    <row r="93" spans="1:10" ht="21.75" customHeight="1">
      <c r="A93" s="56" t="s">
        <v>85</v>
      </c>
      <c r="B93" s="57"/>
      <c r="C93" s="58"/>
      <c r="D93" s="9" t="s">
        <v>37</v>
      </c>
      <c r="E93" s="9" t="s">
        <v>38</v>
      </c>
      <c r="F93" s="9" t="s">
        <v>165</v>
      </c>
      <c r="G93" s="9" t="s">
        <v>60</v>
      </c>
      <c r="H93" s="9" t="s">
        <v>40</v>
      </c>
      <c r="I93" s="9" t="s">
        <v>75</v>
      </c>
      <c r="J93" s="14">
        <v>37000</v>
      </c>
    </row>
    <row r="94" spans="1:10" ht="21.75" customHeight="1">
      <c r="A94" s="56" t="s">
        <v>166</v>
      </c>
      <c r="B94" s="57"/>
      <c r="C94" s="58"/>
      <c r="D94" s="9" t="s">
        <v>37</v>
      </c>
      <c r="E94" s="9" t="s">
        <v>38</v>
      </c>
      <c r="F94" s="9" t="s">
        <v>165</v>
      </c>
      <c r="G94" s="9" t="s">
        <v>60</v>
      </c>
      <c r="H94" s="9" t="s">
        <v>40</v>
      </c>
      <c r="I94" s="9" t="s">
        <v>31</v>
      </c>
      <c r="J94" s="14">
        <v>37938</v>
      </c>
    </row>
    <row r="95" spans="1:10" ht="21.75" customHeight="1">
      <c r="A95" s="56" t="s">
        <v>166</v>
      </c>
      <c r="B95" s="57"/>
      <c r="C95" s="58"/>
      <c r="D95" s="9" t="s">
        <v>37</v>
      </c>
      <c r="E95" s="9" t="s">
        <v>182</v>
      </c>
      <c r="F95" s="9" t="s">
        <v>181</v>
      </c>
      <c r="G95" s="9" t="s">
        <v>39</v>
      </c>
      <c r="H95" s="9" t="s">
        <v>183</v>
      </c>
      <c r="I95" s="9" t="s">
        <v>31</v>
      </c>
      <c r="J95" s="14">
        <v>129600</v>
      </c>
    </row>
    <row r="96" spans="1:10" ht="21.75" customHeight="1">
      <c r="A96" s="56" t="s">
        <v>172</v>
      </c>
      <c r="B96" s="57"/>
      <c r="C96" s="58"/>
      <c r="D96" s="9" t="s">
        <v>37</v>
      </c>
      <c r="E96" s="9" t="s">
        <v>173</v>
      </c>
      <c r="F96" s="9" t="s">
        <v>174</v>
      </c>
      <c r="G96" s="9" t="s">
        <v>60</v>
      </c>
      <c r="H96" s="9" t="s">
        <v>40</v>
      </c>
      <c r="I96" s="9" t="s">
        <v>31</v>
      </c>
      <c r="J96" s="14">
        <v>3726.04</v>
      </c>
    </row>
    <row r="97" spans="1:10" ht="12.75">
      <c r="A97" s="53" t="s">
        <v>16</v>
      </c>
      <c r="B97" s="54"/>
      <c r="C97" s="55"/>
      <c r="D97" s="11"/>
      <c r="E97" s="9"/>
      <c r="F97" s="11"/>
      <c r="G97" s="11"/>
      <c r="H97" s="11"/>
      <c r="I97" s="11"/>
      <c r="J97" s="10">
        <f>SUM(J90+J91+J92+J93+J94+J96+J95)</f>
        <v>14273596.700000001</v>
      </c>
    </row>
    <row r="98" spans="1:10" ht="12.75">
      <c r="A98" s="18"/>
      <c r="B98" s="18"/>
      <c r="C98" s="18"/>
      <c r="D98" s="19"/>
      <c r="E98" s="19"/>
      <c r="F98" s="19"/>
      <c r="G98" s="19"/>
      <c r="H98" s="19"/>
      <c r="I98" s="19"/>
      <c r="J98" s="21"/>
    </row>
    <row r="99" spans="5:10" ht="12.75">
      <c r="E99" s="19"/>
      <c r="J99" s="13"/>
    </row>
    <row r="100" spans="1:10" ht="12.75">
      <c r="A100" t="s">
        <v>49</v>
      </c>
      <c r="G100" s="1" t="s">
        <v>88</v>
      </c>
      <c r="H100" s="7"/>
      <c r="I100" s="3"/>
      <c r="J100" s="15"/>
    </row>
    <row r="101" spans="7:10" ht="12.75">
      <c r="G101" s="8"/>
      <c r="H101" s="8"/>
      <c r="J101" s="13"/>
    </row>
    <row r="102" spans="1:10" ht="12.75">
      <c r="A102" t="s">
        <v>48</v>
      </c>
      <c r="G102" s="1" t="s">
        <v>89</v>
      </c>
      <c r="H102" s="7"/>
      <c r="J102" s="13"/>
    </row>
    <row r="103" spans="1:10" ht="12.75">
      <c r="A103" t="s">
        <v>3</v>
      </c>
      <c r="J103" s="13"/>
    </row>
    <row r="104" spans="1:10" ht="12.75">
      <c r="A104" t="s">
        <v>4</v>
      </c>
      <c r="G104" s="17"/>
      <c r="H104" s="34" t="s">
        <v>177</v>
      </c>
      <c r="J104" s="13"/>
    </row>
    <row r="105" ht="12.75">
      <c r="J105" s="13"/>
    </row>
    <row r="106" spans="1:7" ht="12.75">
      <c r="A106" t="s">
        <v>0</v>
      </c>
      <c r="F106" s="47">
        <v>14801750.660000002</v>
      </c>
      <c r="G106" s="47"/>
    </row>
    <row r="107" spans="1:9" ht="12.75">
      <c r="A107" s="23" t="s">
        <v>185</v>
      </c>
      <c r="B107" s="23"/>
      <c r="C107" s="23"/>
      <c r="D107" s="23"/>
      <c r="E107" s="23"/>
      <c r="F107" s="23"/>
      <c r="G107" s="23"/>
      <c r="H107" s="23"/>
      <c r="I107" s="23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3" t="s">
        <v>1</v>
      </c>
      <c r="B109" s="3"/>
      <c r="C109" s="3"/>
      <c r="D109" s="3"/>
      <c r="E109" s="3"/>
      <c r="F109" s="3" t="s">
        <v>53</v>
      </c>
      <c r="G109" s="3"/>
      <c r="H109" s="3"/>
      <c r="I109" s="3"/>
    </row>
    <row r="110" spans="1:9" ht="12.75">
      <c r="A110" s="3" t="s">
        <v>54</v>
      </c>
      <c r="B110" s="3"/>
      <c r="C110" s="3"/>
      <c r="D110" s="3"/>
      <c r="E110" s="3"/>
      <c r="F110" s="3"/>
      <c r="G110" s="3"/>
      <c r="H110" s="3"/>
      <c r="I110" s="3"/>
    </row>
    <row r="111" spans="1:10" ht="12.75">
      <c r="A111" s="3" t="s">
        <v>2</v>
      </c>
      <c r="B111" s="3"/>
      <c r="C111" s="3"/>
      <c r="D111" s="3"/>
      <c r="F111" s="4"/>
      <c r="G111" s="4"/>
      <c r="H111" s="3" t="s">
        <v>96</v>
      </c>
      <c r="I111" s="3"/>
      <c r="J111" s="16" t="s">
        <v>180</v>
      </c>
    </row>
    <row r="112" spans="6:10" ht="12.75">
      <c r="F112" s="5" t="s">
        <v>3</v>
      </c>
      <c r="J112" s="5" t="s">
        <v>4</v>
      </c>
    </row>
    <row r="113" spans="1:10" ht="12.75">
      <c r="A113" s="48" t="s">
        <v>36</v>
      </c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9" ht="12.75">
      <c r="A114" s="48" t="s">
        <v>97</v>
      </c>
      <c r="B114" s="48"/>
      <c r="C114" s="48"/>
      <c r="D114" s="48"/>
      <c r="E114" s="48"/>
      <c r="F114" s="48"/>
      <c r="G114" s="48"/>
      <c r="H114" s="48"/>
      <c r="I114" s="48"/>
    </row>
    <row r="116" spans="1:10" ht="12.75">
      <c r="A116" t="s">
        <v>17</v>
      </c>
      <c r="D116" t="s">
        <v>81</v>
      </c>
      <c r="E116" s="1"/>
      <c r="F116" s="1"/>
      <c r="G116" s="1"/>
      <c r="H116" s="1"/>
      <c r="I116" s="6" t="s">
        <v>20</v>
      </c>
      <c r="J116" s="24">
        <v>23232266</v>
      </c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6" t="s">
        <v>21</v>
      </c>
      <c r="J117" s="24">
        <v>73256551000</v>
      </c>
    </row>
    <row r="118" spans="1:10" ht="12.75">
      <c r="A118" t="s">
        <v>18</v>
      </c>
      <c r="C118" s="1" t="s">
        <v>82</v>
      </c>
      <c r="D118" s="1"/>
      <c r="E118" s="1"/>
      <c r="F118" s="1"/>
      <c r="G118" s="1"/>
      <c r="H118" s="1"/>
      <c r="I118" s="6" t="s">
        <v>22</v>
      </c>
      <c r="J118" s="24">
        <v>73656151</v>
      </c>
    </row>
    <row r="119" spans="9:10" ht="12.75">
      <c r="I119" s="6" t="s">
        <v>23</v>
      </c>
      <c r="J119" s="24">
        <v>14</v>
      </c>
    </row>
    <row r="120" spans="1:10" ht="12.75">
      <c r="A120" t="s">
        <v>19</v>
      </c>
      <c r="I120" s="6" t="s">
        <v>24</v>
      </c>
      <c r="J120" s="24">
        <v>81</v>
      </c>
    </row>
    <row r="121" spans="1:10" ht="12.75">
      <c r="A121" s="49" t="s">
        <v>25</v>
      </c>
      <c r="B121" s="49"/>
      <c r="C121" s="49"/>
      <c r="D121" s="49" t="s">
        <v>5</v>
      </c>
      <c r="E121" s="49" t="s">
        <v>6</v>
      </c>
      <c r="F121" s="49" t="s">
        <v>7</v>
      </c>
      <c r="G121" s="49" t="s">
        <v>8</v>
      </c>
      <c r="H121" s="49" t="s">
        <v>9</v>
      </c>
      <c r="I121" s="49" t="s">
        <v>10</v>
      </c>
      <c r="J121" s="49" t="s">
        <v>26</v>
      </c>
    </row>
    <row r="122" spans="1:10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</row>
    <row r="123" spans="1:10" ht="12.75">
      <c r="A123" s="60" t="s">
        <v>13</v>
      </c>
      <c r="B123" s="60"/>
      <c r="C123" s="60"/>
      <c r="D123" s="9" t="s">
        <v>37</v>
      </c>
      <c r="E123" s="9" t="s">
        <v>38</v>
      </c>
      <c r="F123" s="9" t="s">
        <v>50</v>
      </c>
      <c r="G123" s="9" t="s">
        <v>39</v>
      </c>
      <c r="H123" s="9" t="s">
        <v>40</v>
      </c>
      <c r="I123" s="9" t="s">
        <v>12</v>
      </c>
      <c r="J123" s="22">
        <v>256459</v>
      </c>
    </row>
    <row r="124" spans="1:10" ht="12.75">
      <c r="A124" s="60" t="s">
        <v>15</v>
      </c>
      <c r="B124" s="60"/>
      <c r="C124" s="60"/>
      <c r="D124" s="9" t="s">
        <v>37</v>
      </c>
      <c r="E124" s="9" t="s">
        <v>38</v>
      </c>
      <c r="F124" s="9" t="s">
        <v>50</v>
      </c>
      <c r="G124" s="9" t="s">
        <v>39</v>
      </c>
      <c r="H124" s="9" t="s">
        <v>40</v>
      </c>
      <c r="I124" s="9" t="s">
        <v>14</v>
      </c>
      <c r="J124" s="22">
        <v>87709</v>
      </c>
    </row>
    <row r="125" spans="1:10" ht="12.75">
      <c r="A125" s="56" t="s">
        <v>101</v>
      </c>
      <c r="B125" s="57"/>
      <c r="C125" s="58"/>
      <c r="D125" s="9" t="s">
        <v>37</v>
      </c>
      <c r="E125" s="9" t="s">
        <v>38</v>
      </c>
      <c r="F125" s="9" t="s">
        <v>50</v>
      </c>
      <c r="G125" s="9" t="s">
        <v>39</v>
      </c>
      <c r="H125" s="9" t="s">
        <v>40</v>
      </c>
      <c r="I125" s="9" t="s">
        <v>27</v>
      </c>
      <c r="J125" s="22">
        <v>12200</v>
      </c>
    </row>
    <row r="126" spans="1:10" ht="12.75">
      <c r="A126" s="78" t="s">
        <v>51</v>
      </c>
      <c r="B126" s="78"/>
      <c r="C126" s="78"/>
      <c r="D126" s="9" t="s">
        <v>37</v>
      </c>
      <c r="E126" s="9" t="s">
        <v>38</v>
      </c>
      <c r="F126" s="9" t="s">
        <v>50</v>
      </c>
      <c r="G126" s="9" t="s">
        <v>39</v>
      </c>
      <c r="H126" s="9" t="s">
        <v>40</v>
      </c>
      <c r="I126" s="9" t="s">
        <v>52</v>
      </c>
      <c r="J126" s="22">
        <f>SUM(J127+J128+J129+J130)</f>
        <v>916497</v>
      </c>
    </row>
    <row r="127" spans="1:10" ht="12.75">
      <c r="A127" s="74" t="s">
        <v>42</v>
      </c>
      <c r="B127" s="74"/>
      <c r="C127" s="74"/>
      <c r="D127" s="12" t="s">
        <v>37</v>
      </c>
      <c r="E127" s="12" t="s">
        <v>38</v>
      </c>
      <c r="F127" s="12" t="s">
        <v>50</v>
      </c>
      <c r="G127" s="12" t="s">
        <v>39</v>
      </c>
      <c r="H127" s="12" t="s">
        <v>39</v>
      </c>
      <c r="I127" s="12" t="s">
        <v>52</v>
      </c>
      <c r="J127" s="14">
        <v>262513</v>
      </c>
    </row>
    <row r="128" spans="1:10" ht="12.75">
      <c r="A128" s="74" t="s">
        <v>41</v>
      </c>
      <c r="B128" s="74"/>
      <c r="C128" s="74"/>
      <c r="D128" s="12" t="s">
        <v>37</v>
      </c>
      <c r="E128" s="12" t="s">
        <v>38</v>
      </c>
      <c r="F128" s="12" t="s">
        <v>50</v>
      </c>
      <c r="G128" s="12" t="s">
        <v>39</v>
      </c>
      <c r="H128" s="12" t="s">
        <v>45</v>
      </c>
      <c r="I128" s="12" t="s">
        <v>52</v>
      </c>
      <c r="J128" s="14">
        <v>549672</v>
      </c>
    </row>
    <row r="129" spans="1:10" ht="12.75">
      <c r="A129" s="74" t="s">
        <v>43</v>
      </c>
      <c r="B129" s="74"/>
      <c r="C129" s="74"/>
      <c r="D129" s="12" t="s">
        <v>37</v>
      </c>
      <c r="E129" s="12" t="s">
        <v>38</v>
      </c>
      <c r="F129" s="12" t="s">
        <v>50</v>
      </c>
      <c r="G129" s="12" t="s">
        <v>39</v>
      </c>
      <c r="H129" s="12" t="s">
        <v>46</v>
      </c>
      <c r="I129" s="12" t="s">
        <v>52</v>
      </c>
      <c r="J129" s="14">
        <v>12030</v>
      </c>
    </row>
    <row r="130" spans="1:10" ht="12.75">
      <c r="A130" s="74" t="s">
        <v>44</v>
      </c>
      <c r="B130" s="74"/>
      <c r="C130" s="74"/>
      <c r="D130" s="12" t="s">
        <v>37</v>
      </c>
      <c r="E130" s="12" t="s">
        <v>38</v>
      </c>
      <c r="F130" s="12" t="s">
        <v>50</v>
      </c>
      <c r="G130" s="12" t="s">
        <v>39</v>
      </c>
      <c r="H130" s="12" t="s">
        <v>47</v>
      </c>
      <c r="I130" s="12" t="s">
        <v>52</v>
      </c>
      <c r="J130" s="14">
        <v>92282</v>
      </c>
    </row>
    <row r="131" spans="1:10" ht="12.75">
      <c r="A131" s="78" t="s">
        <v>34</v>
      </c>
      <c r="B131" s="78"/>
      <c r="C131" s="78"/>
      <c r="D131" s="9" t="s">
        <v>37</v>
      </c>
      <c r="E131" s="9" t="s">
        <v>38</v>
      </c>
      <c r="F131" s="9" t="s">
        <v>50</v>
      </c>
      <c r="G131" s="9" t="s">
        <v>39</v>
      </c>
      <c r="H131" s="9" t="s">
        <v>40</v>
      </c>
      <c r="I131" s="9" t="s">
        <v>28</v>
      </c>
      <c r="J131" s="22">
        <f>SUM(J132+J133+J134+J135+J136+J137+J138+J139)</f>
        <v>157357.31</v>
      </c>
    </row>
    <row r="132" spans="1:10" ht="12.75">
      <c r="A132" s="50" t="s">
        <v>62</v>
      </c>
      <c r="B132" s="51"/>
      <c r="C132" s="52"/>
      <c r="D132" s="12" t="s">
        <v>37</v>
      </c>
      <c r="E132" s="12" t="s">
        <v>38</v>
      </c>
      <c r="F132" s="12" t="s">
        <v>50</v>
      </c>
      <c r="G132" s="12" t="s">
        <v>39</v>
      </c>
      <c r="H132" s="12" t="s">
        <v>40</v>
      </c>
      <c r="I132" s="12" t="s">
        <v>28</v>
      </c>
      <c r="J132" s="14">
        <v>11313</v>
      </c>
    </row>
    <row r="133" spans="1:10" ht="12.75">
      <c r="A133" s="74"/>
      <c r="B133" s="74"/>
      <c r="C133" s="74"/>
      <c r="D133" s="12" t="s">
        <v>37</v>
      </c>
      <c r="E133" s="12" t="s">
        <v>38</v>
      </c>
      <c r="F133" s="12" t="s">
        <v>50</v>
      </c>
      <c r="G133" s="12" t="s">
        <v>39</v>
      </c>
      <c r="H133" s="12" t="s">
        <v>40</v>
      </c>
      <c r="I133" s="12" t="s">
        <v>28</v>
      </c>
      <c r="J133" s="14"/>
    </row>
    <row r="134" spans="1:10" ht="12.75">
      <c r="A134" s="75" t="s">
        <v>77</v>
      </c>
      <c r="B134" s="76"/>
      <c r="C134" s="77"/>
      <c r="D134" s="12" t="s">
        <v>37</v>
      </c>
      <c r="E134" s="12" t="s">
        <v>38</v>
      </c>
      <c r="F134" s="12" t="s">
        <v>50</v>
      </c>
      <c r="G134" s="12" t="s">
        <v>39</v>
      </c>
      <c r="H134" s="12" t="s">
        <v>40</v>
      </c>
      <c r="I134" s="12" t="s">
        <v>28</v>
      </c>
      <c r="J134" s="14">
        <v>7597.31</v>
      </c>
    </row>
    <row r="135" spans="1:10" ht="12.75">
      <c r="A135" s="74" t="s">
        <v>78</v>
      </c>
      <c r="B135" s="74"/>
      <c r="C135" s="74"/>
      <c r="D135" s="12" t="s">
        <v>37</v>
      </c>
      <c r="E135" s="12" t="s">
        <v>38</v>
      </c>
      <c r="F135" s="12" t="s">
        <v>50</v>
      </c>
      <c r="G135" s="12" t="s">
        <v>39</v>
      </c>
      <c r="H135" s="12" t="s">
        <v>40</v>
      </c>
      <c r="I135" s="12" t="s">
        <v>28</v>
      </c>
      <c r="J135" s="14">
        <v>13947</v>
      </c>
    </row>
    <row r="136" spans="1:10" ht="12.75">
      <c r="A136" s="75" t="s">
        <v>92</v>
      </c>
      <c r="B136" s="76"/>
      <c r="C136" s="77"/>
      <c r="D136" s="12" t="s">
        <v>37</v>
      </c>
      <c r="E136" s="12" t="s">
        <v>38</v>
      </c>
      <c r="F136" s="12" t="s">
        <v>50</v>
      </c>
      <c r="G136" s="12" t="s">
        <v>39</v>
      </c>
      <c r="H136" s="12" t="s">
        <v>40</v>
      </c>
      <c r="I136" s="12" t="s">
        <v>28</v>
      </c>
      <c r="J136" s="14">
        <v>85000</v>
      </c>
    </row>
    <row r="137" spans="1:10" ht="12.75">
      <c r="A137" s="75" t="s">
        <v>93</v>
      </c>
      <c r="B137" s="76"/>
      <c r="C137" s="77"/>
      <c r="D137" s="12" t="s">
        <v>37</v>
      </c>
      <c r="E137" s="12" t="s">
        <v>38</v>
      </c>
      <c r="F137" s="12" t="s">
        <v>50</v>
      </c>
      <c r="G137" s="12" t="s">
        <v>39</v>
      </c>
      <c r="H137" s="12" t="s">
        <v>40</v>
      </c>
      <c r="I137" s="12" t="s">
        <v>28</v>
      </c>
      <c r="J137" s="14">
        <v>32000</v>
      </c>
    </row>
    <row r="138" spans="1:10" ht="12.75">
      <c r="A138" s="75" t="s">
        <v>94</v>
      </c>
      <c r="B138" s="76"/>
      <c r="C138" s="77"/>
      <c r="D138" s="12" t="s">
        <v>37</v>
      </c>
      <c r="E138" s="12" t="s">
        <v>38</v>
      </c>
      <c r="F138" s="12" t="s">
        <v>50</v>
      </c>
      <c r="G138" s="12" t="s">
        <v>39</v>
      </c>
      <c r="H138" s="12" t="s">
        <v>40</v>
      </c>
      <c r="I138" s="12" t="s">
        <v>28</v>
      </c>
      <c r="J138" s="14">
        <v>7500</v>
      </c>
    </row>
    <row r="139" spans="1:10" ht="12.75">
      <c r="A139" s="75"/>
      <c r="B139" s="76"/>
      <c r="C139" s="77"/>
      <c r="D139" s="12"/>
      <c r="E139" s="12"/>
      <c r="F139" s="12"/>
      <c r="G139" s="12"/>
      <c r="H139" s="12"/>
      <c r="I139" s="12"/>
      <c r="J139" s="14"/>
    </row>
    <row r="140" spans="1:10" ht="12.75">
      <c r="A140" s="60" t="s">
        <v>33</v>
      </c>
      <c r="B140" s="60"/>
      <c r="C140" s="60"/>
      <c r="D140" s="9" t="s">
        <v>37</v>
      </c>
      <c r="E140" s="9" t="s">
        <v>38</v>
      </c>
      <c r="F140" s="9" t="s">
        <v>50</v>
      </c>
      <c r="G140" s="9" t="s">
        <v>39</v>
      </c>
      <c r="H140" s="9" t="s">
        <v>40</v>
      </c>
      <c r="I140" s="9" t="s">
        <v>29</v>
      </c>
      <c r="J140" s="22">
        <f>SUM(J141+J143+J144+J145+J146+J149+J147+J148+J142+J154+J150+J151+J153+J152)</f>
        <v>105595.69</v>
      </c>
    </row>
    <row r="141" spans="1:10" ht="12.75">
      <c r="A141" s="74" t="s">
        <v>63</v>
      </c>
      <c r="B141" s="74"/>
      <c r="C141" s="74"/>
      <c r="D141" s="12" t="s">
        <v>37</v>
      </c>
      <c r="E141" s="12" t="s">
        <v>38</v>
      </c>
      <c r="F141" s="12" t="s">
        <v>50</v>
      </c>
      <c r="G141" s="12" t="s">
        <v>39</v>
      </c>
      <c r="H141" s="12" t="s">
        <v>40</v>
      </c>
      <c r="I141" s="12" t="s">
        <v>29</v>
      </c>
      <c r="J141" s="14">
        <v>12000</v>
      </c>
    </row>
    <row r="142" spans="1:10" ht="12.75">
      <c r="A142" s="75" t="s">
        <v>120</v>
      </c>
      <c r="B142" s="76"/>
      <c r="C142" s="77"/>
      <c r="D142" s="12" t="s">
        <v>37</v>
      </c>
      <c r="E142" s="12" t="s">
        <v>38</v>
      </c>
      <c r="F142" s="12" t="s">
        <v>50</v>
      </c>
      <c r="G142" s="12" t="s">
        <v>39</v>
      </c>
      <c r="H142" s="12" t="s">
        <v>40</v>
      </c>
      <c r="I142" s="12" t="s">
        <v>29</v>
      </c>
      <c r="J142" s="14">
        <v>7023.21</v>
      </c>
    </row>
    <row r="143" spans="1:10" ht="12.75">
      <c r="A143" s="74" t="s">
        <v>79</v>
      </c>
      <c r="B143" s="74"/>
      <c r="C143" s="74"/>
      <c r="D143" s="12" t="s">
        <v>37</v>
      </c>
      <c r="E143" s="12" t="s">
        <v>38</v>
      </c>
      <c r="F143" s="12" t="s">
        <v>50</v>
      </c>
      <c r="G143" s="12" t="s">
        <v>39</v>
      </c>
      <c r="H143" s="12" t="s">
        <v>40</v>
      </c>
      <c r="I143" s="12" t="s">
        <v>29</v>
      </c>
      <c r="J143" s="14">
        <v>3563.39</v>
      </c>
    </row>
    <row r="144" spans="1:10" ht="12.75">
      <c r="A144" s="75" t="s">
        <v>91</v>
      </c>
      <c r="B144" s="76"/>
      <c r="C144" s="77"/>
      <c r="D144" s="12" t="s">
        <v>37</v>
      </c>
      <c r="E144" s="12" t="s">
        <v>38</v>
      </c>
      <c r="F144" s="12" t="s">
        <v>50</v>
      </c>
      <c r="G144" s="12" t="s">
        <v>39</v>
      </c>
      <c r="H144" s="12" t="s">
        <v>40</v>
      </c>
      <c r="I144" s="12" t="s">
        <v>29</v>
      </c>
      <c r="J144" s="14">
        <v>840</v>
      </c>
    </row>
    <row r="145" spans="1:10" ht="12.75">
      <c r="A145" s="75" t="s">
        <v>98</v>
      </c>
      <c r="B145" s="76"/>
      <c r="C145" s="77"/>
      <c r="D145" s="12" t="s">
        <v>37</v>
      </c>
      <c r="E145" s="12" t="s">
        <v>38</v>
      </c>
      <c r="F145" s="12" t="s">
        <v>50</v>
      </c>
      <c r="G145" s="12" t="s">
        <v>39</v>
      </c>
      <c r="H145" s="12" t="s">
        <v>40</v>
      </c>
      <c r="I145" s="12" t="s">
        <v>29</v>
      </c>
      <c r="J145" s="14">
        <v>6000</v>
      </c>
    </row>
    <row r="146" spans="1:10" ht="12.75">
      <c r="A146" s="75" t="s">
        <v>170</v>
      </c>
      <c r="B146" s="76"/>
      <c r="C146" s="77"/>
      <c r="D146" s="12" t="s">
        <v>37</v>
      </c>
      <c r="E146" s="12" t="s">
        <v>38</v>
      </c>
      <c r="F146" s="12" t="s">
        <v>50</v>
      </c>
      <c r="G146" s="12" t="s">
        <v>39</v>
      </c>
      <c r="H146" s="12" t="s">
        <v>40</v>
      </c>
      <c r="I146" s="12" t="s">
        <v>29</v>
      </c>
      <c r="J146" s="14">
        <v>10000</v>
      </c>
    </row>
    <row r="147" spans="1:10" ht="12.75">
      <c r="A147" s="75" t="s">
        <v>80</v>
      </c>
      <c r="B147" s="76"/>
      <c r="C147" s="77"/>
      <c r="D147" s="12" t="s">
        <v>37</v>
      </c>
      <c r="E147" s="12" t="s">
        <v>38</v>
      </c>
      <c r="F147" s="12" t="s">
        <v>50</v>
      </c>
      <c r="G147" s="12" t="s">
        <v>39</v>
      </c>
      <c r="H147" s="12" t="s">
        <v>40</v>
      </c>
      <c r="I147" s="12" t="s">
        <v>29</v>
      </c>
      <c r="J147" s="14">
        <v>21993</v>
      </c>
    </row>
    <row r="148" spans="1:10" ht="12.75">
      <c r="A148" s="75" t="s">
        <v>99</v>
      </c>
      <c r="B148" s="76"/>
      <c r="C148" s="77"/>
      <c r="D148" s="12" t="s">
        <v>37</v>
      </c>
      <c r="E148" s="12" t="s">
        <v>38</v>
      </c>
      <c r="F148" s="12" t="s">
        <v>50</v>
      </c>
      <c r="G148" s="12" t="s">
        <v>39</v>
      </c>
      <c r="H148" s="12" t="s">
        <v>40</v>
      </c>
      <c r="I148" s="12" t="s">
        <v>29</v>
      </c>
      <c r="J148" s="14">
        <v>18000</v>
      </c>
    </row>
    <row r="149" spans="1:10" ht="12.75">
      <c r="A149" s="75" t="s">
        <v>95</v>
      </c>
      <c r="B149" s="76"/>
      <c r="C149" s="77"/>
      <c r="D149" s="12" t="s">
        <v>37</v>
      </c>
      <c r="E149" s="12" t="s">
        <v>38</v>
      </c>
      <c r="F149" s="12" t="s">
        <v>50</v>
      </c>
      <c r="G149" s="12" t="s">
        <v>39</v>
      </c>
      <c r="H149" s="12" t="s">
        <v>40</v>
      </c>
      <c r="I149" s="12" t="s">
        <v>29</v>
      </c>
      <c r="J149" s="14">
        <v>8000</v>
      </c>
    </row>
    <row r="150" spans="1:10" ht="12.75">
      <c r="A150" s="75" t="s">
        <v>168</v>
      </c>
      <c r="B150" s="76"/>
      <c r="C150" s="77"/>
      <c r="D150" s="12" t="s">
        <v>37</v>
      </c>
      <c r="E150" s="12" t="s">
        <v>38</v>
      </c>
      <c r="F150" s="12" t="s">
        <v>50</v>
      </c>
      <c r="G150" s="12" t="s">
        <v>39</v>
      </c>
      <c r="H150" s="12" t="s">
        <v>40</v>
      </c>
      <c r="I150" s="12" t="s">
        <v>29</v>
      </c>
      <c r="J150" s="14">
        <v>1600</v>
      </c>
    </row>
    <row r="151" spans="1:10" ht="12.75">
      <c r="A151" s="75" t="s">
        <v>110</v>
      </c>
      <c r="B151" s="76"/>
      <c r="C151" s="77"/>
      <c r="D151" s="12" t="s">
        <v>37</v>
      </c>
      <c r="E151" s="12" t="s">
        <v>38</v>
      </c>
      <c r="F151" s="12" t="s">
        <v>50</v>
      </c>
      <c r="G151" s="12" t="s">
        <v>39</v>
      </c>
      <c r="H151" s="12" t="s">
        <v>40</v>
      </c>
      <c r="I151" s="12" t="s">
        <v>29</v>
      </c>
      <c r="J151" s="14">
        <v>5290.4</v>
      </c>
    </row>
    <row r="152" spans="1:10" ht="12.75">
      <c r="A152" s="75" t="s">
        <v>171</v>
      </c>
      <c r="B152" s="76"/>
      <c r="C152" s="77"/>
      <c r="D152" s="12" t="s">
        <v>37</v>
      </c>
      <c r="E152" s="12" t="s">
        <v>38</v>
      </c>
      <c r="F152" s="12" t="s">
        <v>50</v>
      </c>
      <c r="G152" s="12" t="s">
        <v>39</v>
      </c>
      <c r="H152" s="12" t="s">
        <v>40</v>
      </c>
      <c r="I152" s="12" t="s">
        <v>29</v>
      </c>
      <c r="J152" s="14">
        <v>2550</v>
      </c>
    </row>
    <row r="153" spans="1:10" ht="12.75">
      <c r="A153" s="75" t="s">
        <v>169</v>
      </c>
      <c r="B153" s="76"/>
      <c r="C153" s="77"/>
      <c r="D153" s="12" t="s">
        <v>37</v>
      </c>
      <c r="E153" s="12" t="s">
        <v>38</v>
      </c>
      <c r="F153" s="12" t="s">
        <v>50</v>
      </c>
      <c r="G153" s="12" t="s">
        <v>39</v>
      </c>
      <c r="H153" s="12" t="s">
        <v>40</v>
      </c>
      <c r="I153" s="12" t="s">
        <v>29</v>
      </c>
      <c r="J153" s="14">
        <v>3000</v>
      </c>
    </row>
    <row r="154" spans="1:10" ht="12.75">
      <c r="A154" s="75" t="s">
        <v>90</v>
      </c>
      <c r="B154" s="76"/>
      <c r="C154" s="77"/>
      <c r="D154" s="12" t="s">
        <v>37</v>
      </c>
      <c r="E154" s="12" t="s">
        <v>38</v>
      </c>
      <c r="F154" s="12" t="s">
        <v>50</v>
      </c>
      <c r="G154" s="12" t="s">
        <v>39</v>
      </c>
      <c r="H154" s="12" t="s">
        <v>40</v>
      </c>
      <c r="I154" s="12" t="s">
        <v>28</v>
      </c>
      <c r="J154" s="14">
        <v>5735.69</v>
      </c>
    </row>
    <row r="155" spans="1:10" ht="12.75">
      <c r="A155" s="60" t="s">
        <v>35</v>
      </c>
      <c r="B155" s="60"/>
      <c r="C155" s="60"/>
      <c r="D155" s="9" t="s">
        <v>37</v>
      </c>
      <c r="E155" s="9" t="s">
        <v>38</v>
      </c>
      <c r="F155" s="9" t="s">
        <v>50</v>
      </c>
      <c r="G155" s="9" t="s">
        <v>39</v>
      </c>
      <c r="H155" s="9" t="s">
        <v>40</v>
      </c>
      <c r="I155" s="9" t="s">
        <v>30</v>
      </c>
      <c r="J155" s="22">
        <f>SUM(J156+J157)</f>
        <v>11000</v>
      </c>
    </row>
    <row r="156" spans="1:10" ht="12.75">
      <c r="A156" s="74" t="s">
        <v>64</v>
      </c>
      <c r="B156" s="74"/>
      <c r="C156" s="74"/>
      <c r="D156" s="12" t="s">
        <v>37</v>
      </c>
      <c r="E156" s="12" t="s">
        <v>38</v>
      </c>
      <c r="F156" s="12" t="s">
        <v>50</v>
      </c>
      <c r="G156" s="12" t="s">
        <v>39</v>
      </c>
      <c r="H156" s="12" t="s">
        <v>40</v>
      </c>
      <c r="I156" s="12" t="s">
        <v>30</v>
      </c>
      <c r="J156" s="14">
        <v>9000</v>
      </c>
    </row>
    <row r="157" spans="1:10" ht="12.75">
      <c r="A157" s="74" t="s">
        <v>65</v>
      </c>
      <c r="B157" s="74"/>
      <c r="C157" s="74"/>
      <c r="D157" s="12" t="s">
        <v>37</v>
      </c>
      <c r="E157" s="12" t="s">
        <v>38</v>
      </c>
      <c r="F157" s="12" t="s">
        <v>50</v>
      </c>
      <c r="G157" s="12" t="s">
        <v>39</v>
      </c>
      <c r="H157" s="12" t="s">
        <v>40</v>
      </c>
      <c r="I157" s="12" t="s">
        <v>30</v>
      </c>
      <c r="J157" s="14">
        <v>2000</v>
      </c>
    </row>
    <row r="158" spans="1:10" ht="12.75">
      <c r="A158" s="60" t="s">
        <v>32</v>
      </c>
      <c r="B158" s="60"/>
      <c r="C158" s="60"/>
      <c r="D158" s="9" t="s">
        <v>37</v>
      </c>
      <c r="E158" s="9" t="s">
        <v>38</v>
      </c>
      <c r="F158" s="9" t="s">
        <v>50</v>
      </c>
      <c r="G158" s="9" t="s">
        <v>39</v>
      </c>
      <c r="H158" s="9" t="s">
        <v>40</v>
      </c>
      <c r="I158" s="9" t="s">
        <v>31</v>
      </c>
      <c r="J158" s="22">
        <f>SUM(J160+J159+J162+J163+J164+J161)</f>
        <v>408935</v>
      </c>
    </row>
    <row r="159" spans="1:10" ht="12.75">
      <c r="A159" s="56" t="s">
        <v>100</v>
      </c>
      <c r="B159" s="57"/>
      <c r="C159" s="58"/>
      <c r="D159" s="9" t="s">
        <v>37</v>
      </c>
      <c r="E159" s="9" t="s">
        <v>38</v>
      </c>
      <c r="F159" s="9" t="s">
        <v>50</v>
      </c>
      <c r="G159" s="9" t="s">
        <v>39</v>
      </c>
      <c r="H159" s="9" t="s">
        <v>40</v>
      </c>
      <c r="I159" s="9" t="s">
        <v>31</v>
      </c>
      <c r="J159" s="14">
        <v>12000</v>
      </c>
    </row>
    <row r="160" spans="1:10" ht="12.75">
      <c r="A160" s="74" t="s">
        <v>56</v>
      </c>
      <c r="B160" s="74"/>
      <c r="C160" s="74"/>
      <c r="D160" s="12" t="s">
        <v>37</v>
      </c>
      <c r="E160" s="12" t="s">
        <v>38</v>
      </c>
      <c r="F160" s="12" t="s">
        <v>50</v>
      </c>
      <c r="G160" s="12" t="s">
        <v>39</v>
      </c>
      <c r="H160" s="12" t="s">
        <v>40</v>
      </c>
      <c r="I160" s="12" t="s">
        <v>31</v>
      </c>
      <c r="J160" s="14">
        <v>16000</v>
      </c>
    </row>
    <row r="161" spans="1:10" ht="12.75">
      <c r="A161" s="75" t="s">
        <v>175</v>
      </c>
      <c r="B161" s="76"/>
      <c r="C161" s="77"/>
      <c r="D161" s="12" t="s">
        <v>37</v>
      </c>
      <c r="E161" s="12" t="s">
        <v>38</v>
      </c>
      <c r="F161" s="12" t="s">
        <v>50</v>
      </c>
      <c r="G161" s="12" t="s">
        <v>39</v>
      </c>
      <c r="H161" s="12" t="s">
        <v>40</v>
      </c>
      <c r="I161" s="12" t="s">
        <v>31</v>
      </c>
      <c r="J161" s="14"/>
    </row>
    <row r="162" spans="1:10" ht="12.75">
      <c r="A162" s="74" t="s">
        <v>57</v>
      </c>
      <c r="B162" s="74"/>
      <c r="C162" s="74"/>
      <c r="D162" s="12" t="s">
        <v>37</v>
      </c>
      <c r="E162" s="12" t="s">
        <v>38</v>
      </c>
      <c r="F162" s="12" t="s">
        <v>50</v>
      </c>
      <c r="G162" s="12" t="s">
        <v>39</v>
      </c>
      <c r="H162" s="12" t="s">
        <v>58</v>
      </c>
      <c r="I162" s="12" t="s">
        <v>31</v>
      </c>
      <c r="J162" s="14">
        <v>77900</v>
      </c>
    </row>
    <row r="163" spans="1:10" ht="12.75">
      <c r="A163" s="74" t="s">
        <v>66</v>
      </c>
      <c r="B163" s="74"/>
      <c r="C163" s="74"/>
      <c r="D163" s="12" t="s">
        <v>37</v>
      </c>
      <c r="E163" s="12" t="s">
        <v>38</v>
      </c>
      <c r="F163" s="12" t="s">
        <v>50</v>
      </c>
      <c r="G163" s="12" t="s">
        <v>39</v>
      </c>
      <c r="H163" s="12" t="s">
        <v>67</v>
      </c>
      <c r="I163" s="12" t="s">
        <v>31</v>
      </c>
      <c r="J163" s="14">
        <v>270635</v>
      </c>
    </row>
    <row r="164" spans="1:10" ht="12.75">
      <c r="A164" s="71" t="s">
        <v>167</v>
      </c>
      <c r="B164" s="72"/>
      <c r="C164" s="73"/>
      <c r="D164" s="12" t="s">
        <v>37</v>
      </c>
      <c r="E164" s="12" t="s">
        <v>38</v>
      </c>
      <c r="F164" s="12" t="s">
        <v>50</v>
      </c>
      <c r="G164" s="12" t="s">
        <v>39</v>
      </c>
      <c r="H164" s="12" t="s">
        <v>40</v>
      </c>
      <c r="I164" s="12" t="s">
        <v>31</v>
      </c>
      <c r="J164" s="14">
        <v>32400</v>
      </c>
    </row>
    <row r="165" spans="1:10" ht="12.75">
      <c r="A165" s="60" t="s">
        <v>32</v>
      </c>
      <c r="B165" s="60"/>
      <c r="C165" s="60"/>
      <c r="D165" s="9" t="s">
        <v>37</v>
      </c>
      <c r="E165" s="9" t="s">
        <v>38</v>
      </c>
      <c r="F165" s="9" t="s">
        <v>55</v>
      </c>
      <c r="G165" s="9" t="s">
        <v>60</v>
      </c>
      <c r="H165" s="9" t="s">
        <v>59</v>
      </c>
      <c r="I165" s="9" t="s">
        <v>31</v>
      </c>
      <c r="J165" s="22">
        <v>303250</v>
      </c>
    </row>
    <row r="166" spans="1:10" ht="12.75">
      <c r="A166" s="74" t="s">
        <v>76</v>
      </c>
      <c r="B166" s="74"/>
      <c r="C166" s="74"/>
      <c r="D166" s="12" t="s">
        <v>37</v>
      </c>
      <c r="E166" s="12" t="s">
        <v>38</v>
      </c>
      <c r="F166" s="12" t="s">
        <v>61</v>
      </c>
      <c r="G166" s="12" t="s">
        <v>60</v>
      </c>
      <c r="H166" s="12" t="s">
        <v>59</v>
      </c>
      <c r="I166" s="12" t="s">
        <v>31</v>
      </c>
      <c r="J166" s="14">
        <v>303250</v>
      </c>
    </row>
    <row r="167" spans="1:10" ht="12.75">
      <c r="A167" s="53" t="s">
        <v>68</v>
      </c>
      <c r="B167" s="54"/>
      <c r="C167" s="55"/>
      <c r="D167" s="11" t="s">
        <v>11</v>
      </c>
      <c r="E167" s="11" t="s">
        <v>11</v>
      </c>
      <c r="F167" s="11" t="s">
        <v>11</v>
      </c>
      <c r="G167" s="11" t="s">
        <v>11</v>
      </c>
      <c r="H167" s="11"/>
      <c r="I167" s="11"/>
      <c r="J167" s="22">
        <f>SUM(J123+J124+J125+J126+J131+J140+J155+J158+J165)</f>
        <v>2259003</v>
      </c>
    </row>
    <row r="168" spans="1:10" ht="12.75">
      <c r="A168" s="56" t="s">
        <v>69</v>
      </c>
      <c r="B168" s="57"/>
      <c r="C168" s="58"/>
      <c r="D168" s="9" t="s">
        <v>37</v>
      </c>
      <c r="E168" s="9" t="s">
        <v>38</v>
      </c>
      <c r="F168" s="9" t="s">
        <v>72</v>
      </c>
      <c r="G168" s="9" t="s">
        <v>39</v>
      </c>
      <c r="H168" s="9" t="s">
        <v>73</v>
      </c>
      <c r="I168" s="9" t="s">
        <v>12</v>
      </c>
      <c r="J168" s="22">
        <v>7043315.04</v>
      </c>
    </row>
    <row r="169" spans="1:10" ht="12.75">
      <c r="A169" s="56" t="s">
        <v>84</v>
      </c>
      <c r="B169" s="57"/>
      <c r="C169" s="58"/>
      <c r="D169" s="9" t="s">
        <v>37</v>
      </c>
      <c r="E169" s="9" t="s">
        <v>38</v>
      </c>
      <c r="F169" s="9" t="s">
        <v>72</v>
      </c>
      <c r="G169" s="9" t="s">
        <v>39</v>
      </c>
      <c r="H169" s="9" t="s">
        <v>73</v>
      </c>
      <c r="I169" s="9" t="s">
        <v>74</v>
      </c>
      <c r="J169" s="22">
        <v>67032</v>
      </c>
    </row>
    <row r="170" spans="1:10" ht="12.75">
      <c r="A170" s="65" t="s">
        <v>83</v>
      </c>
      <c r="B170" s="66"/>
      <c r="C170" s="67"/>
      <c r="D170" s="9" t="s">
        <v>37</v>
      </c>
      <c r="E170" s="9" t="s">
        <v>38</v>
      </c>
      <c r="F170" s="9" t="s">
        <v>72</v>
      </c>
      <c r="G170" s="9" t="s">
        <v>39</v>
      </c>
      <c r="H170" s="9" t="s">
        <v>73</v>
      </c>
      <c r="I170" s="9" t="s">
        <v>74</v>
      </c>
      <c r="J170" s="14">
        <v>67032</v>
      </c>
    </row>
    <row r="171" spans="1:10" ht="12.75">
      <c r="A171" s="56" t="s">
        <v>15</v>
      </c>
      <c r="B171" s="57"/>
      <c r="C171" s="58"/>
      <c r="D171" s="9" t="s">
        <v>37</v>
      </c>
      <c r="E171" s="9" t="s">
        <v>38</v>
      </c>
      <c r="F171" s="9" t="s">
        <v>72</v>
      </c>
      <c r="G171" s="9" t="s">
        <v>39</v>
      </c>
      <c r="H171" s="9" t="s">
        <v>73</v>
      </c>
      <c r="I171" s="9" t="s">
        <v>14</v>
      </c>
      <c r="J171" s="22">
        <v>2408813.74</v>
      </c>
    </row>
    <row r="172" spans="1:10" ht="12.75">
      <c r="A172" s="56" t="s">
        <v>101</v>
      </c>
      <c r="B172" s="57"/>
      <c r="C172" s="58"/>
      <c r="D172" s="9" t="s">
        <v>37</v>
      </c>
      <c r="E172" s="9" t="s">
        <v>38</v>
      </c>
      <c r="F172" s="9" t="s">
        <v>72</v>
      </c>
      <c r="G172" s="9" t="s">
        <v>39</v>
      </c>
      <c r="H172" s="9" t="s">
        <v>73</v>
      </c>
      <c r="I172" s="9" t="s">
        <v>27</v>
      </c>
      <c r="J172" s="22">
        <v>33700</v>
      </c>
    </row>
    <row r="173" spans="1:10" ht="12.75">
      <c r="A173" s="65" t="s">
        <v>117</v>
      </c>
      <c r="B173" s="66"/>
      <c r="C173" s="67"/>
      <c r="D173" s="9" t="s">
        <v>37</v>
      </c>
      <c r="E173" s="9" t="s">
        <v>38</v>
      </c>
      <c r="F173" s="9" t="s">
        <v>72</v>
      </c>
      <c r="G173" s="9" t="s">
        <v>39</v>
      </c>
      <c r="H173" s="9" t="s">
        <v>73</v>
      </c>
      <c r="I173" s="9" t="s">
        <v>119</v>
      </c>
      <c r="J173" s="22">
        <f>SUM(J174)</f>
        <v>20000</v>
      </c>
    </row>
    <row r="174" spans="1:10" ht="12.75">
      <c r="A174" s="65" t="s">
        <v>118</v>
      </c>
      <c r="B174" s="66"/>
      <c r="C174" s="67"/>
      <c r="D174" s="9" t="s">
        <v>37</v>
      </c>
      <c r="E174" s="9" t="s">
        <v>38</v>
      </c>
      <c r="F174" s="9" t="s">
        <v>72</v>
      </c>
      <c r="G174" s="9" t="s">
        <v>39</v>
      </c>
      <c r="H174" s="9" t="s">
        <v>73</v>
      </c>
      <c r="I174" s="9" t="s">
        <v>119</v>
      </c>
      <c r="J174" s="14">
        <v>20000</v>
      </c>
    </row>
    <row r="175" spans="1:10" ht="12.75">
      <c r="A175" s="60" t="s">
        <v>108</v>
      </c>
      <c r="B175" s="60"/>
      <c r="C175" s="60"/>
      <c r="D175" s="9" t="s">
        <v>37</v>
      </c>
      <c r="E175" s="9" t="s">
        <v>38</v>
      </c>
      <c r="F175" s="9" t="s">
        <v>72</v>
      </c>
      <c r="G175" s="9" t="s">
        <v>39</v>
      </c>
      <c r="H175" s="9" t="s">
        <v>73</v>
      </c>
      <c r="I175" s="9" t="s">
        <v>29</v>
      </c>
      <c r="J175" s="22">
        <f>SUM(J176+J177+J178+J179)</f>
        <v>24298.25</v>
      </c>
    </row>
    <row r="176" spans="1:10" ht="12.75">
      <c r="A176" s="65" t="s">
        <v>109</v>
      </c>
      <c r="B176" s="66"/>
      <c r="C176" s="67"/>
      <c r="D176" s="9" t="s">
        <v>37</v>
      </c>
      <c r="E176" s="9" t="s">
        <v>38</v>
      </c>
      <c r="F176" s="9" t="s">
        <v>72</v>
      </c>
      <c r="G176" s="9" t="s">
        <v>39</v>
      </c>
      <c r="H176" s="9" t="s">
        <v>73</v>
      </c>
      <c r="I176" s="9" t="s">
        <v>29</v>
      </c>
      <c r="J176" s="14">
        <v>10560</v>
      </c>
    </row>
    <row r="177" spans="1:10" ht="12.75">
      <c r="A177" s="65" t="s">
        <v>110</v>
      </c>
      <c r="B177" s="66"/>
      <c r="C177" s="67"/>
      <c r="D177" s="9" t="s">
        <v>37</v>
      </c>
      <c r="E177" s="9" t="s">
        <v>38</v>
      </c>
      <c r="F177" s="9" t="s">
        <v>72</v>
      </c>
      <c r="G177" s="9" t="s">
        <v>39</v>
      </c>
      <c r="H177" s="9" t="s">
        <v>73</v>
      </c>
      <c r="I177" s="9" t="s">
        <v>29</v>
      </c>
      <c r="J177" s="14">
        <v>4698.25</v>
      </c>
    </row>
    <row r="178" spans="1:10" ht="12.75">
      <c r="A178" s="65" t="s">
        <v>111</v>
      </c>
      <c r="B178" s="66"/>
      <c r="C178" s="67"/>
      <c r="D178" s="9" t="s">
        <v>37</v>
      </c>
      <c r="E178" s="9" t="s">
        <v>38</v>
      </c>
      <c r="F178" s="9" t="s">
        <v>72</v>
      </c>
      <c r="G178" s="9" t="s">
        <v>39</v>
      </c>
      <c r="H178" s="9" t="s">
        <v>73</v>
      </c>
      <c r="I178" s="9" t="s">
        <v>29</v>
      </c>
      <c r="J178" s="14">
        <v>6000</v>
      </c>
    </row>
    <row r="179" spans="1:10" ht="12.75">
      <c r="A179" s="65" t="s">
        <v>112</v>
      </c>
      <c r="B179" s="66"/>
      <c r="C179" s="67"/>
      <c r="D179" s="9" t="s">
        <v>37</v>
      </c>
      <c r="E179" s="9" t="s">
        <v>38</v>
      </c>
      <c r="F179" s="9" t="s">
        <v>72</v>
      </c>
      <c r="G179" s="9" t="s">
        <v>39</v>
      </c>
      <c r="H179" s="9" t="s">
        <v>73</v>
      </c>
      <c r="I179" s="9" t="s">
        <v>29</v>
      </c>
      <c r="J179" s="14">
        <v>3040</v>
      </c>
    </row>
    <row r="180" spans="1:10" ht="12.75">
      <c r="A180" s="60" t="s">
        <v>35</v>
      </c>
      <c r="B180" s="60"/>
      <c r="C180" s="60"/>
      <c r="D180" s="9" t="s">
        <v>37</v>
      </c>
      <c r="E180" s="9" t="s">
        <v>38</v>
      </c>
      <c r="F180" s="9" t="s">
        <v>72</v>
      </c>
      <c r="G180" s="9" t="s">
        <v>39</v>
      </c>
      <c r="H180" s="9" t="s">
        <v>73</v>
      </c>
      <c r="I180" s="9" t="s">
        <v>30</v>
      </c>
      <c r="J180" s="22">
        <f>SUM(J181)</f>
        <v>2000</v>
      </c>
    </row>
    <row r="181" spans="1:10" ht="12.75">
      <c r="A181" s="65" t="s">
        <v>113</v>
      </c>
      <c r="B181" s="66"/>
      <c r="C181" s="67"/>
      <c r="D181" s="9" t="s">
        <v>37</v>
      </c>
      <c r="E181" s="9" t="s">
        <v>38</v>
      </c>
      <c r="F181" s="9" t="s">
        <v>72</v>
      </c>
      <c r="G181" s="9" t="s">
        <v>39</v>
      </c>
      <c r="H181" s="9" t="s">
        <v>73</v>
      </c>
      <c r="I181" s="9" t="s">
        <v>30</v>
      </c>
      <c r="J181" s="14">
        <v>2000</v>
      </c>
    </row>
    <row r="182" spans="1:10" ht="12.75">
      <c r="A182" s="56" t="s">
        <v>85</v>
      </c>
      <c r="B182" s="57"/>
      <c r="C182" s="58"/>
      <c r="D182" s="9" t="s">
        <v>37</v>
      </c>
      <c r="E182" s="9" t="s">
        <v>38</v>
      </c>
      <c r="F182" s="9" t="s">
        <v>72</v>
      </c>
      <c r="G182" s="9" t="s">
        <v>39</v>
      </c>
      <c r="H182" s="9" t="s">
        <v>73</v>
      </c>
      <c r="I182" s="9" t="s">
        <v>75</v>
      </c>
      <c r="J182" s="22">
        <f>SUM(J183)</f>
        <v>132323.63</v>
      </c>
    </row>
    <row r="183" spans="1:10" ht="12.75">
      <c r="A183" s="65" t="s">
        <v>86</v>
      </c>
      <c r="B183" s="66"/>
      <c r="C183" s="67"/>
      <c r="D183" s="9" t="s">
        <v>37</v>
      </c>
      <c r="E183" s="9" t="s">
        <v>38</v>
      </c>
      <c r="F183" s="9" t="s">
        <v>72</v>
      </c>
      <c r="G183" s="9" t="s">
        <v>39</v>
      </c>
      <c r="H183" s="9" t="s">
        <v>73</v>
      </c>
      <c r="I183" s="9" t="s">
        <v>75</v>
      </c>
      <c r="J183" s="14">
        <v>132323.63</v>
      </c>
    </row>
    <row r="184" spans="1:10" ht="12.75">
      <c r="A184" s="56" t="s">
        <v>87</v>
      </c>
      <c r="B184" s="57"/>
      <c r="C184" s="58"/>
      <c r="D184" s="9" t="s">
        <v>37</v>
      </c>
      <c r="E184" s="9" t="s">
        <v>38</v>
      </c>
      <c r="F184" s="9" t="s">
        <v>72</v>
      </c>
      <c r="G184" s="9" t="s">
        <v>39</v>
      </c>
      <c r="H184" s="9" t="s">
        <v>73</v>
      </c>
      <c r="I184" s="9" t="s">
        <v>31</v>
      </c>
      <c r="J184" s="22">
        <f>SUM(J185+J186+J187)</f>
        <v>12980</v>
      </c>
    </row>
    <row r="185" spans="1:10" ht="12.75">
      <c r="A185" s="65" t="s">
        <v>114</v>
      </c>
      <c r="B185" s="66"/>
      <c r="C185" s="67"/>
      <c r="D185" s="9" t="s">
        <v>37</v>
      </c>
      <c r="E185" s="9" t="s">
        <v>38</v>
      </c>
      <c r="F185" s="9" t="s">
        <v>72</v>
      </c>
      <c r="G185" s="9" t="s">
        <v>39</v>
      </c>
      <c r="H185" s="9" t="s">
        <v>73</v>
      </c>
      <c r="I185" s="9" t="s">
        <v>31</v>
      </c>
      <c r="J185" s="14">
        <v>5000</v>
      </c>
    </row>
    <row r="186" spans="1:10" ht="12.75">
      <c r="A186" s="65" t="s">
        <v>115</v>
      </c>
      <c r="B186" s="66"/>
      <c r="C186" s="67"/>
      <c r="D186" s="9" t="s">
        <v>37</v>
      </c>
      <c r="E186" s="9" t="s">
        <v>38</v>
      </c>
      <c r="F186" s="9" t="s">
        <v>72</v>
      </c>
      <c r="G186" s="9" t="s">
        <v>39</v>
      </c>
      <c r="H186" s="9" t="s">
        <v>73</v>
      </c>
      <c r="I186" s="9" t="s">
        <v>31</v>
      </c>
      <c r="J186" s="14">
        <v>3980</v>
      </c>
    </row>
    <row r="187" spans="1:10" ht="12.75">
      <c r="A187" s="56" t="s">
        <v>116</v>
      </c>
      <c r="B187" s="57"/>
      <c r="C187" s="58"/>
      <c r="D187" s="9" t="s">
        <v>37</v>
      </c>
      <c r="E187" s="9" t="s">
        <v>38</v>
      </c>
      <c r="F187" s="9" t="s">
        <v>72</v>
      </c>
      <c r="G187" s="9" t="s">
        <v>39</v>
      </c>
      <c r="H187" s="9" t="s">
        <v>73</v>
      </c>
      <c r="I187" s="9" t="s">
        <v>31</v>
      </c>
      <c r="J187" s="14">
        <v>4000</v>
      </c>
    </row>
    <row r="188" spans="1:10" ht="12.75">
      <c r="A188" s="62" t="s">
        <v>68</v>
      </c>
      <c r="B188" s="63"/>
      <c r="C188" s="64"/>
      <c r="D188" s="9"/>
      <c r="E188" s="9"/>
      <c r="F188" s="9"/>
      <c r="G188" s="9"/>
      <c r="H188" s="9"/>
      <c r="I188" s="9"/>
      <c r="J188" s="22">
        <f>SUM(J168+J169+J171+J172+J173+J175+J180+J182+J184)</f>
        <v>9744462.660000002</v>
      </c>
    </row>
    <row r="189" spans="1:10" ht="12.75">
      <c r="A189" s="56" t="s">
        <v>69</v>
      </c>
      <c r="B189" s="57"/>
      <c r="C189" s="58"/>
      <c r="D189" s="9" t="s">
        <v>37</v>
      </c>
      <c r="E189" s="9" t="s">
        <v>38</v>
      </c>
      <c r="F189" s="9" t="s">
        <v>70</v>
      </c>
      <c r="G189" s="9" t="s">
        <v>39</v>
      </c>
      <c r="H189" s="9" t="s">
        <v>71</v>
      </c>
      <c r="I189" s="9" t="s">
        <v>12</v>
      </c>
      <c r="J189" s="14">
        <v>48000</v>
      </c>
    </row>
    <row r="190" spans="1:10" ht="12.75">
      <c r="A190" s="56" t="s">
        <v>15</v>
      </c>
      <c r="B190" s="57"/>
      <c r="C190" s="58"/>
      <c r="D190" s="9" t="s">
        <v>37</v>
      </c>
      <c r="E190" s="9" t="s">
        <v>38</v>
      </c>
      <c r="F190" s="9" t="s">
        <v>70</v>
      </c>
      <c r="G190" s="9" t="s">
        <v>39</v>
      </c>
      <c r="H190" s="9" t="s">
        <v>71</v>
      </c>
      <c r="I190" s="9" t="s">
        <v>14</v>
      </c>
      <c r="J190" s="14">
        <v>16464</v>
      </c>
    </row>
    <row r="191" spans="1:10" ht="12.75">
      <c r="A191" s="61" t="s">
        <v>68</v>
      </c>
      <c r="B191" s="61"/>
      <c r="C191" s="61"/>
      <c r="D191" s="9"/>
      <c r="E191" s="9"/>
      <c r="F191" s="9"/>
      <c r="G191" s="9"/>
      <c r="H191" s="9"/>
      <c r="I191" s="9"/>
      <c r="J191" s="22">
        <f>SUM(J189:J190)</f>
        <v>64464</v>
      </c>
    </row>
    <row r="192" spans="1:10" ht="12.75">
      <c r="A192" s="65" t="s">
        <v>162</v>
      </c>
      <c r="B192" s="66"/>
      <c r="C192" s="67"/>
      <c r="D192" s="9" t="s">
        <v>37</v>
      </c>
      <c r="E192" s="9" t="s">
        <v>38</v>
      </c>
      <c r="F192" s="9" t="s">
        <v>163</v>
      </c>
      <c r="G192" s="9" t="s">
        <v>60</v>
      </c>
      <c r="H192" s="9"/>
      <c r="I192" s="9" t="s">
        <v>29</v>
      </c>
      <c r="J192" s="14">
        <v>13793</v>
      </c>
    </row>
    <row r="193" spans="1:10" ht="12.75">
      <c r="A193" s="65" t="s">
        <v>164</v>
      </c>
      <c r="B193" s="66"/>
      <c r="C193" s="67"/>
      <c r="D193" s="9" t="s">
        <v>37</v>
      </c>
      <c r="E193" s="9" t="s">
        <v>38</v>
      </c>
      <c r="F193" s="9" t="s">
        <v>163</v>
      </c>
      <c r="G193" s="9" t="s">
        <v>60</v>
      </c>
      <c r="H193" s="9"/>
      <c r="I193" s="9" t="s">
        <v>29</v>
      </c>
      <c r="J193" s="14">
        <v>13793</v>
      </c>
    </row>
    <row r="194" spans="1:10" ht="12.75">
      <c r="A194" s="62" t="s">
        <v>68</v>
      </c>
      <c r="B194" s="63"/>
      <c r="C194" s="64"/>
      <c r="D194" s="9" t="s">
        <v>37</v>
      </c>
      <c r="E194" s="9" t="s">
        <v>38</v>
      </c>
      <c r="F194" s="9" t="s">
        <v>163</v>
      </c>
      <c r="G194" s="9" t="s">
        <v>60</v>
      </c>
      <c r="H194" s="9"/>
      <c r="I194" s="9" t="s">
        <v>29</v>
      </c>
      <c r="J194" s="22">
        <v>13793</v>
      </c>
    </row>
    <row r="195" spans="1:10" ht="12.75">
      <c r="A195" s="68" t="s">
        <v>107</v>
      </c>
      <c r="B195" s="69"/>
      <c r="C195" s="70"/>
      <c r="D195" s="9"/>
      <c r="E195" s="9"/>
      <c r="F195" s="9"/>
      <c r="G195" s="9"/>
      <c r="H195" s="9"/>
      <c r="I195" s="9"/>
      <c r="J195" s="22">
        <f>SUM(J167+J188+J191+J194)</f>
        <v>12081722.660000002</v>
      </c>
    </row>
    <row r="196" spans="1:10" ht="33.75" customHeight="1">
      <c r="A196" s="56" t="s">
        <v>102</v>
      </c>
      <c r="B196" s="57"/>
      <c r="C196" s="58"/>
      <c r="D196" s="9" t="s">
        <v>37</v>
      </c>
      <c r="E196" s="9" t="s">
        <v>103</v>
      </c>
      <c r="F196" s="9" t="s">
        <v>104</v>
      </c>
      <c r="G196" s="9" t="s">
        <v>60</v>
      </c>
      <c r="H196" s="9" t="s">
        <v>40</v>
      </c>
      <c r="I196" s="9" t="s">
        <v>28</v>
      </c>
      <c r="J196" s="20">
        <v>266850</v>
      </c>
    </row>
    <row r="197" spans="1:10" ht="24" customHeight="1">
      <c r="A197" s="60" t="s">
        <v>105</v>
      </c>
      <c r="B197" s="60"/>
      <c r="C197" s="60"/>
      <c r="D197" s="9" t="s">
        <v>37</v>
      </c>
      <c r="E197" s="9" t="s">
        <v>38</v>
      </c>
      <c r="F197" s="9" t="s">
        <v>106</v>
      </c>
      <c r="G197" s="9" t="s">
        <v>60</v>
      </c>
      <c r="H197" s="9" t="s">
        <v>40</v>
      </c>
      <c r="I197" s="9" t="s">
        <v>28</v>
      </c>
      <c r="J197" s="14">
        <v>2248640</v>
      </c>
    </row>
    <row r="198" spans="1:10" ht="21" customHeight="1">
      <c r="A198" s="56" t="s">
        <v>85</v>
      </c>
      <c r="B198" s="57"/>
      <c r="C198" s="58"/>
      <c r="D198" s="9" t="s">
        <v>37</v>
      </c>
      <c r="E198" s="9" t="s">
        <v>38</v>
      </c>
      <c r="F198" s="9" t="s">
        <v>165</v>
      </c>
      <c r="G198" s="9" t="s">
        <v>60</v>
      </c>
      <c r="H198" s="9" t="s">
        <v>40</v>
      </c>
      <c r="I198" s="9" t="s">
        <v>75</v>
      </c>
      <c r="J198" s="14">
        <v>37000</v>
      </c>
    </row>
    <row r="199" spans="1:10" ht="25.5" customHeight="1">
      <c r="A199" s="56" t="s">
        <v>166</v>
      </c>
      <c r="B199" s="57"/>
      <c r="C199" s="58"/>
      <c r="D199" s="9" t="s">
        <v>37</v>
      </c>
      <c r="E199" s="9" t="s">
        <v>38</v>
      </c>
      <c r="F199" s="9" t="s">
        <v>165</v>
      </c>
      <c r="G199" s="9" t="s">
        <v>60</v>
      </c>
      <c r="H199" s="9" t="s">
        <v>40</v>
      </c>
      <c r="I199" s="9" t="s">
        <v>31</v>
      </c>
      <c r="J199" s="14">
        <v>37938</v>
      </c>
    </row>
    <row r="200" spans="1:10" ht="21.75" customHeight="1">
      <c r="A200" s="56" t="s">
        <v>166</v>
      </c>
      <c r="B200" s="57"/>
      <c r="C200" s="58"/>
      <c r="D200" s="9" t="s">
        <v>37</v>
      </c>
      <c r="E200" s="9" t="s">
        <v>182</v>
      </c>
      <c r="F200" s="9" t="s">
        <v>181</v>
      </c>
      <c r="G200" s="9" t="s">
        <v>39</v>
      </c>
      <c r="H200" s="9" t="s">
        <v>183</v>
      </c>
      <c r="I200" s="9" t="s">
        <v>31</v>
      </c>
      <c r="J200" s="14">
        <v>129600</v>
      </c>
    </row>
    <row r="201" spans="1:10" ht="12.75">
      <c r="A201" s="53" t="s">
        <v>16</v>
      </c>
      <c r="B201" s="54"/>
      <c r="C201" s="55"/>
      <c r="D201" s="11"/>
      <c r="E201" s="9"/>
      <c r="F201" s="11"/>
      <c r="G201" s="11"/>
      <c r="H201" s="11"/>
      <c r="I201" s="11"/>
      <c r="J201" s="10">
        <f>SUM(J195+J196+J197+J198+J199+J200)</f>
        <v>14801750.660000002</v>
      </c>
    </row>
    <row r="202" spans="1:10" ht="12.75">
      <c r="A202" s="18"/>
      <c r="B202" s="18"/>
      <c r="C202" s="18"/>
      <c r="D202" s="19"/>
      <c r="E202" s="19"/>
      <c r="F202" s="19"/>
      <c r="G202" s="19"/>
      <c r="H202" s="19"/>
      <c r="I202" s="19"/>
      <c r="J202" s="21"/>
    </row>
    <row r="203" spans="5:10" ht="12.75">
      <c r="E203" s="19"/>
      <c r="J203" s="13"/>
    </row>
    <row r="204" spans="1:10" ht="12.75">
      <c r="A204" t="s">
        <v>49</v>
      </c>
      <c r="G204" s="1" t="s">
        <v>88</v>
      </c>
      <c r="H204" s="7"/>
      <c r="I204" s="3"/>
      <c r="J204" s="15"/>
    </row>
    <row r="205" spans="7:10" ht="12.75">
      <c r="G205" s="8"/>
      <c r="H205" s="8"/>
      <c r="J205" s="13"/>
    </row>
    <row r="206" spans="1:10" ht="12.75">
      <c r="A206" t="s">
        <v>48</v>
      </c>
      <c r="G206" s="1" t="s">
        <v>89</v>
      </c>
      <c r="H206" s="7"/>
      <c r="J206" s="13"/>
    </row>
    <row r="207" spans="1:10" ht="12.75">
      <c r="A207" t="s">
        <v>3</v>
      </c>
      <c r="J207" s="13"/>
    </row>
    <row r="208" spans="1:10" ht="12.75">
      <c r="A208" t="s">
        <v>4</v>
      </c>
      <c r="G208" s="17"/>
      <c r="H208" s="34" t="s">
        <v>184</v>
      </c>
      <c r="J208" s="13"/>
    </row>
    <row r="209" ht="12.75">
      <c r="J209" s="13"/>
    </row>
    <row r="210" ht="12.75">
      <c r="J210" s="13"/>
    </row>
    <row r="211" spans="1:7" ht="12.75">
      <c r="A211" t="s">
        <v>0</v>
      </c>
      <c r="F211" s="47">
        <v>15270141.3</v>
      </c>
      <c r="G211" s="47"/>
    </row>
    <row r="212" spans="1:9" ht="12.75">
      <c r="A212" s="23" t="s">
        <v>192</v>
      </c>
      <c r="B212" s="23"/>
      <c r="C212" s="23"/>
      <c r="D212" s="23"/>
      <c r="E212" s="23"/>
      <c r="F212" s="23"/>
      <c r="G212" s="23"/>
      <c r="H212" s="23"/>
      <c r="I212" s="23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3" t="s">
        <v>1</v>
      </c>
      <c r="B214" s="3"/>
      <c r="C214" s="3"/>
      <c r="D214" s="3"/>
      <c r="E214" s="3"/>
      <c r="F214" s="3" t="s">
        <v>53</v>
      </c>
      <c r="G214" s="3"/>
      <c r="H214" s="3"/>
      <c r="I214" s="3"/>
    </row>
    <row r="215" spans="1:9" ht="12.75">
      <c r="A215" s="3" t="s">
        <v>54</v>
      </c>
      <c r="B215" s="3"/>
      <c r="C215" s="3"/>
      <c r="D215" s="3"/>
      <c r="E215" s="3"/>
      <c r="F215" s="3"/>
      <c r="G215" s="3"/>
      <c r="H215" s="3"/>
      <c r="I215" s="3"/>
    </row>
    <row r="216" spans="1:10" ht="12.75">
      <c r="A216" s="3" t="s">
        <v>2</v>
      </c>
      <c r="B216" s="3"/>
      <c r="C216" s="3"/>
      <c r="D216" s="3"/>
      <c r="F216" s="4"/>
      <c r="G216" s="4"/>
      <c r="H216" s="3" t="s">
        <v>96</v>
      </c>
      <c r="I216" s="3"/>
      <c r="J216" s="16" t="s">
        <v>187</v>
      </c>
    </row>
    <row r="217" spans="6:10" ht="12.75">
      <c r="F217" s="5" t="s">
        <v>3</v>
      </c>
      <c r="J217" s="5" t="s">
        <v>4</v>
      </c>
    </row>
    <row r="218" spans="1:10" ht="12.75">
      <c r="A218" s="48" t="s">
        <v>36</v>
      </c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9" ht="12.75">
      <c r="A219" s="48" t="s">
        <v>97</v>
      </c>
      <c r="B219" s="48"/>
      <c r="C219" s="48"/>
      <c r="D219" s="48"/>
      <c r="E219" s="48"/>
      <c r="F219" s="48"/>
      <c r="G219" s="48"/>
      <c r="H219" s="48"/>
      <c r="I219" s="48"/>
    </row>
    <row r="221" spans="1:10" ht="12.75">
      <c r="A221" t="s">
        <v>17</v>
      </c>
      <c r="D221" t="s">
        <v>81</v>
      </c>
      <c r="E221" s="1"/>
      <c r="F221" s="1"/>
      <c r="G221" s="1"/>
      <c r="H221" s="1"/>
      <c r="I221" s="6" t="s">
        <v>20</v>
      </c>
      <c r="J221" s="24">
        <v>23232266</v>
      </c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6" t="s">
        <v>21</v>
      </c>
      <c r="J222" s="24">
        <v>73256551000</v>
      </c>
    </row>
    <row r="223" spans="1:10" ht="12.75">
      <c r="A223" t="s">
        <v>18</v>
      </c>
      <c r="C223" s="1" t="s">
        <v>82</v>
      </c>
      <c r="D223" s="1"/>
      <c r="E223" s="1"/>
      <c r="F223" s="1"/>
      <c r="G223" s="1"/>
      <c r="H223" s="1"/>
      <c r="I223" s="6" t="s">
        <v>22</v>
      </c>
      <c r="J223" s="24">
        <v>73656151</v>
      </c>
    </row>
    <row r="224" spans="9:10" ht="12.75">
      <c r="I224" s="6" t="s">
        <v>23</v>
      </c>
      <c r="J224" s="24">
        <v>14</v>
      </c>
    </row>
    <row r="225" spans="1:10" ht="12.75">
      <c r="A225" t="s">
        <v>19</v>
      </c>
      <c r="I225" s="6" t="s">
        <v>24</v>
      </c>
      <c r="J225" s="24">
        <v>81</v>
      </c>
    </row>
    <row r="226" spans="1:10" ht="12.75">
      <c r="A226" s="49" t="s">
        <v>25</v>
      </c>
      <c r="B226" s="49"/>
      <c r="C226" s="49"/>
      <c r="D226" s="49" t="s">
        <v>5</v>
      </c>
      <c r="E226" s="49" t="s">
        <v>6</v>
      </c>
      <c r="F226" s="49" t="s">
        <v>7</v>
      </c>
      <c r="G226" s="49" t="s">
        <v>8</v>
      </c>
      <c r="H226" s="49" t="s">
        <v>9</v>
      </c>
      <c r="I226" s="49" t="s">
        <v>10</v>
      </c>
      <c r="J226" s="49" t="s">
        <v>26</v>
      </c>
    </row>
    <row r="227" spans="1:10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</row>
    <row r="228" spans="1:10" ht="12.75">
      <c r="A228" s="60" t="s">
        <v>13</v>
      </c>
      <c r="B228" s="60"/>
      <c r="C228" s="60"/>
      <c r="D228" s="9" t="s">
        <v>37</v>
      </c>
      <c r="E228" s="9" t="s">
        <v>38</v>
      </c>
      <c r="F228" s="9" t="s">
        <v>50</v>
      </c>
      <c r="G228" s="9" t="s">
        <v>39</v>
      </c>
      <c r="H228" s="9" t="s">
        <v>40</v>
      </c>
      <c r="I228" s="9" t="s">
        <v>12</v>
      </c>
      <c r="J228" s="22">
        <v>256459</v>
      </c>
    </row>
    <row r="229" spans="1:10" ht="12.75">
      <c r="A229" s="60" t="s">
        <v>15</v>
      </c>
      <c r="B229" s="60"/>
      <c r="C229" s="60"/>
      <c r="D229" s="9" t="s">
        <v>37</v>
      </c>
      <c r="E229" s="9" t="s">
        <v>38</v>
      </c>
      <c r="F229" s="9" t="s">
        <v>50</v>
      </c>
      <c r="G229" s="9" t="s">
        <v>39</v>
      </c>
      <c r="H229" s="9" t="s">
        <v>40</v>
      </c>
      <c r="I229" s="9" t="s">
        <v>14</v>
      </c>
      <c r="J229" s="22">
        <v>87709</v>
      </c>
    </row>
    <row r="230" spans="1:10" ht="12.75">
      <c r="A230" s="56" t="s">
        <v>101</v>
      </c>
      <c r="B230" s="57"/>
      <c r="C230" s="58"/>
      <c r="D230" s="9" t="s">
        <v>37</v>
      </c>
      <c r="E230" s="9" t="s">
        <v>38</v>
      </c>
      <c r="F230" s="9" t="s">
        <v>50</v>
      </c>
      <c r="G230" s="9" t="s">
        <v>39</v>
      </c>
      <c r="H230" s="9" t="s">
        <v>40</v>
      </c>
      <c r="I230" s="9" t="s">
        <v>27</v>
      </c>
      <c r="J230" s="22">
        <v>17657</v>
      </c>
    </row>
    <row r="231" spans="1:10" ht="12.75">
      <c r="A231" s="78" t="s">
        <v>51</v>
      </c>
      <c r="B231" s="78"/>
      <c r="C231" s="78"/>
      <c r="D231" s="9" t="s">
        <v>37</v>
      </c>
      <c r="E231" s="9" t="s">
        <v>38</v>
      </c>
      <c r="F231" s="9" t="s">
        <v>50</v>
      </c>
      <c r="G231" s="9" t="s">
        <v>39</v>
      </c>
      <c r="H231" s="9" t="s">
        <v>40</v>
      </c>
      <c r="I231" s="9" t="s">
        <v>52</v>
      </c>
      <c r="J231" s="22">
        <f>SUM(J232+J233+J234+J235)</f>
        <v>916497</v>
      </c>
    </row>
    <row r="232" spans="1:10" ht="12.75">
      <c r="A232" s="74" t="s">
        <v>42</v>
      </c>
      <c r="B232" s="74"/>
      <c r="C232" s="74"/>
      <c r="D232" s="12" t="s">
        <v>37</v>
      </c>
      <c r="E232" s="12" t="s">
        <v>38</v>
      </c>
      <c r="F232" s="12" t="s">
        <v>50</v>
      </c>
      <c r="G232" s="12" t="s">
        <v>39</v>
      </c>
      <c r="H232" s="12" t="s">
        <v>39</v>
      </c>
      <c r="I232" s="12" t="s">
        <v>52</v>
      </c>
      <c r="J232" s="14">
        <v>262513</v>
      </c>
    </row>
    <row r="233" spans="1:10" ht="12.75">
      <c r="A233" s="74" t="s">
        <v>41</v>
      </c>
      <c r="B233" s="74"/>
      <c r="C233" s="74"/>
      <c r="D233" s="12" t="s">
        <v>37</v>
      </c>
      <c r="E233" s="12" t="s">
        <v>38</v>
      </c>
      <c r="F233" s="12" t="s">
        <v>50</v>
      </c>
      <c r="G233" s="12" t="s">
        <v>39</v>
      </c>
      <c r="H233" s="12" t="s">
        <v>45</v>
      </c>
      <c r="I233" s="12" t="s">
        <v>52</v>
      </c>
      <c r="J233" s="14">
        <v>549672</v>
      </c>
    </row>
    <row r="234" spans="1:10" ht="12.75">
      <c r="A234" s="74" t="s">
        <v>43</v>
      </c>
      <c r="B234" s="74"/>
      <c r="C234" s="74"/>
      <c r="D234" s="12" t="s">
        <v>37</v>
      </c>
      <c r="E234" s="12" t="s">
        <v>38</v>
      </c>
      <c r="F234" s="12" t="s">
        <v>50</v>
      </c>
      <c r="G234" s="12" t="s">
        <v>39</v>
      </c>
      <c r="H234" s="12" t="s">
        <v>46</v>
      </c>
      <c r="I234" s="12" t="s">
        <v>52</v>
      </c>
      <c r="J234" s="14">
        <v>12030</v>
      </c>
    </row>
    <row r="235" spans="1:10" ht="12.75">
      <c r="A235" s="74" t="s">
        <v>44</v>
      </c>
      <c r="B235" s="74"/>
      <c r="C235" s="74"/>
      <c r="D235" s="12" t="s">
        <v>37</v>
      </c>
      <c r="E235" s="12" t="s">
        <v>38</v>
      </c>
      <c r="F235" s="12" t="s">
        <v>50</v>
      </c>
      <c r="G235" s="12" t="s">
        <v>39</v>
      </c>
      <c r="H235" s="12" t="s">
        <v>47</v>
      </c>
      <c r="I235" s="12" t="s">
        <v>52</v>
      </c>
      <c r="J235" s="14">
        <v>92282</v>
      </c>
    </row>
    <row r="236" spans="1:10" ht="12.75">
      <c r="A236" s="78" t="s">
        <v>34</v>
      </c>
      <c r="B236" s="78"/>
      <c r="C236" s="78"/>
      <c r="D236" s="9" t="s">
        <v>37</v>
      </c>
      <c r="E236" s="9" t="s">
        <v>38</v>
      </c>
      <c r="F236" s="9" t="s">
        <v>50</v>
      </c>
      <c r="G236" s="9" t="s">
        <v>39</v>
      </c>
      <c r="H236" s="9" t="s">
        <v>40</v>
      </c>
      <c r="I236" s="9" t="s">
        <v>28</v>
      </c>
      <c r="J236" s="22">
        <f>SUM(J237+J238+J239+J240+J241+J242+J243+J244)</f>
        <v>162807.31</v>
      </c>
    </row>
    <row r="237" spans="1:10" ht="12.75">
      <c r="A237" s="50" t="s">
        <v>62</v>
      </c>
      <c r="B237" s="51"/>
      <c r="C237" s="52"/>
      <c r="D237" s="12" t="s">
        <v>37</v>
      </c>
      <c r="E237" s="12" t="s">
        <v>38</v>
      </c>
      <c r="F237" s="12" t="s">
        <v>50</v>
      </c>
      <c r="G237" s="12" t="s">
        <v>39</v>
      </c>
      <c r="H237" s="12" t="s">
        <v>40</v>
      </c>
      <c r="I237" s="12" t="s">
        <v>28</v>
      </c>
      <c r="J237" s="14">
        <v>11313</v>
      </c>
    </row>
    <row r="238" spans="1:10" ht="12.75">
      <c r="A238" s="74"/>
      <c r="B238" s="74"/>
      <c r="C238" s="74"/>
      <c r="D238" s="12" t="s">
        <v>37</v>
      </c>
      <c r="E238" s="12" t="s">
        <v>38</v>
      </c>
      <c r="F238" s="12" t="s">
        <v>50</v>
      </c>
      <c r="G238" s="12" t="s">
        <v>39</v>
      </c>
      <c r="H238" s="12" t="s">
        <v>40</v>
      </c>
      <c r="I238" s="12" t="s">
        <v>28</v>
      </c>
      <c r="J238" s="14"/>
    </row>
    <row r="239" spans="1:10" ht="12.75">
      <c r="A239" s="75" t="s">
        <v>77</v>
      </c>
      <c r="B239" s="76"/>
      <c r="C239" s="77"/>
      <c r="D239" s="12" t="s">
        <v>37</v>
      </c>
      <c r="E239" s="12" t="s">
        <v>38</v>
      </c>
      <c r="F239" s="12" t="s">
        <v>50</v>
      </c>
      <c r="G239" s="12" t="s">
        <v>39</v>
      </c>
      <c r="H239" s="12" t="s">
        <v>40</v>
      </c>
      <c r="I239" s="12" t="s">
        <v>28</v>
      </c>
      <c r="J239" s="14">
        <v>7747.31</v>
      </c>
    </row>
    <row r="240" spans="1:10" ht="12.75">
      <c r="A240" s="74" t="s">
        <v>78</v>
      </c>
      <c r="B240" s="74"/>
      <c r="C240" s="74"/>
      <c r="D240" s="12" t="s">
        <v>37</v>
      </c>
      <c r="E240" s="12" t="s">
        <v>38</v>
      </c>
      <c r="F240" s="12" t="s">
        <v>50</v>
      </c>
      <c r="G240" s="12" t="s">
        <v>39</v>
      </c>
      <c r="H240" s="12" t="s">
        <v>40</v>
      </c>
      <c r="I240" s="12" t="s">
        <v>28</v>
      </c>
      <c r="J240" s="14">
        <v>13947</v>
      </c>
    </row>
    <row r="241" spans="1:10" ht="12.75">
      <c r="A241" s="75" t="s">
        <v>92</v>
      </c>
      <c r="B241" s="76"/>
      <c r="C241" s="77"/>
      <c r="D241" s="12" t="s">
        <v>37</v>
      </c>
      <c r="E241" s="12" t="s">
        <v>38</v>
      </c>
      <c r="F241" s="12" t="s">
        <v>50</v>
      </c>
      <c r="G241" s="12" t="s">
        <v>39</v>
      </c>
      <c r="H241" s="12" t="s">
        <v>40</v>
      </c>
      <c r="I241" s="12" t="s">
        <v>28</v>
      </c>
      <c r="J241" s="14">
        <v>85000</v>
      </c>
    </row>
    <row r="242" spans="1:10" ht="12.75">
      <c r="A242" s="75" t="s">
        <v>93</v>
      </c>
      <c r="B242" s="76"/>
      <c r="C242" s="77"/>
      <c r="D242" s="12" t="s">
        <v>37</v>
      </c>
      <c r="E242" s="12" t="s">
        <v>38</v>
      </c>
      <c r="F242" s="12" t="s">
        <v>50</v>
      </c>
      <c r="G242" s="12" t="s">
        <v>39</v>
      </c>
      <c r="H242" s="12" t="s">
        <v>40</v>
      </c>
      <c r="I242" s="12" t="s">
        <v>28</v>
      </c>
      <c r="J242" s="14">
        <v>40000</v>
      </c>
    </row>
    <row r="243" spans="1:10" ht="12.75">
      <c r="A243" s="75" t="s">
        <v>94</v>
      </c>
      <c r="B243" s="76"/>
      <c r="C243" s="77"/>
      <c r="D243" s="12" t="s">
        <v>37</v>
      </c>
      <c r="E243" s="12" t="s">
        <v>38</v>
      </c>
      <c r="F243" s="12" t="s">
        <v>50</v>
      </c>
      <c r="G243" s="12" t="s">
        <v>39</v>
      </c>
      <c r="H243" s="12" t="s">
        <v>40</v>
      </c>
      <c r="I243" s="12" t="s">
        <v>28</v>
      </c>
      <c r="J243" s="14">
        <v>4800</v>
      </c>
    </row>
    <row r="244" spans="1:10" ht="12.75">
      <c r="A244" s="75"/>
      <c r="B244" s="76"/>
      <c r="C244" s="77"/>
      <c r="D244" s="12"/>
      <c r="E244" s="12"/>
      <c r="F244" s="12"/>
      <c r="G244" s="12"/>
      <c r="H244" s="12"/>
      <c r="I244" s="12"/>
      <c r="J244" s="14"/>
    </row>
    <row r="245" spans="1:10" ht="12.75">
      <c r="A245" s="60" t="s">
        <v>33</v>
      </c>
      <c r="B245" s="60"/>
      <c r="C245" s="60"/>
      <c r="D245" s="9" t="s">
        <v>37</v>
      </c>
      <c r="E245" s="9" t="s">
        <v>38</v>
      </c>
      <c r="F245" s="9" t="s">
        <v>50</v>
      </c>
      <c r="G245" s="9" t="s">
        <v>39</v>
      </c>
      <c r="H245" s="9" t="s">
        <v>40</v>
      </c>
      <c r="I245" s="9" t="s">
        <v>29</v>
      </c>
      <c r="J245" s="22">
        <f>SUM(J246+J248+J249+J250+J251+J254+J252+J253+J247+J259+J255+J256+J258+J257)</f>
        <v>101785.69</v>
      </c>
    </row>
    <row r="246" spans="1:10" ht="12.75">
      <c r="A246" s="74" t="s">
        <v>63</v>
      </c>
      <c r="B246" s="74"/>
      <c r="C246" s="74"/>
      <c r="D246" s="12" t="s">
        <v>37</v>
      </c>
      <c r="E246" s="12" t="s">
        <v>38</v>
      </c>
      <c r="F246" s="12" t="s">
        <v>50</v>
      </c>
      <c r="G246" s="12" t="s">
        <v>39</v>
      </c>
      <c r="H246" s="12" t="s">
        <v>40</v>
      </c>
      <c r="I246" s="12" t="s">
        <v>29</v>
      </c>
      <c r="J246" s="14">
        <v>12000</v>
      </c>
    </row>
    <row r="247" spans="1:10" ht="12.75">
      <c r="A247" s="75" t="s">
        <v>120</v>
      </c>
      <c r="B247" s="76"/>
      <c r="C247" s="77"/>
      <c r="D247" s="12" t="s">
        <v>37</v>
      </c>
      <c r="E247" s="12" t="s">
        <v>38</v>
      </c>
      <c r="F247" s="12" t="s">
        <v>50</v>
      </c>
      <c r="G247" s="12" t="s">
        <v>39</v>
      </c>
      <c r="H247" s="12" t="s">
        <v>40</v>
      </c>
      <c r="I247" s="12" t="s">
        <v>29</v>
      </c>
      <c r="J247" s="14">
        <v>7023.21</v>
      </c>
    </row>
    <row r="248" spans="1:10" ht="12.75">
      <c r="A248" s="74" t="s">
        <v>79</v>
      </c>
      <c r="B248" s="74"/>
      <c r="C248" s="74"/>
      <c r="D248" s="12" t="s">
        <v>37</v>
      </c>
      <c r="E248" s="12" t="s">
        <v>38</v>
      </c>
      <c r="F248" s="12" t="s">
        <v>50</v>
      </c>
      <c r="G248" s="12" t="s">
        <v>39</v>
      </c>
      <c r="H248" s="12" t="s">
        <v>40</v>
      </c>
      <c r="I248" s="12" t="s">
        <v>29</v>
      </c>
      <c r="J248" s="14">
        <v>203.39</v>
      </c>
    </row>
    <row r="249" spans="1:10" ht="12.75">
      <c r="A249" s="75" t="s">
        <v>91</v>
      </c>
      <c r="B249" s="76"/>
      <c r="C249" s="77"/>
      <c r="D249" s="12" t="s">
        <v>37</v>
      </c>
      <c r="E249" s="12" t="s">
        <v>38</v>
      </c>
      <c r="F249" s="12" t="s">
        <v>50</v>
      </c>
      <c r="G249" s="12" t="s">
        <v>39</v>
      </c>
      <c r="H249" s="12" t="s">
        <v>40</v>
      </c>
      <c r="I249" s="12" t="s">
        <v>29</v>
      </c>
      <c r="J249" s="14">
        <v>840</v>
      </c>
    </row>
    <row r="250" spans="1:10" ht="12.75">
      <c r="A250" s="75" t="s">
        <v>98</v>
      </c>
      <c r="B250" s="76"/>
      <c r="C250" s="77"/>
      <c r="D250" s="12" t="s">
        <v>37</v>
      </c>
      <c r="E250" s="12" t="s">
        <v>38</v>
      </c>
      <c r="F250" s="12" t="s">
        <v>50</v>
      </c>
      <c r="G250" s="12" t="s">
        <v>39</v>
      </c>
      <c r="H250" s="12" t="s">
        <v>40</v>
      </c>
      <c r="I250" s="12" t="s">
        <v>29</v>
      </c>
      <c r="J250" s="14">
        <v>3000</v>
      </c>
    </row>
    <row r="251" spans="1:10" ht="12.75">
      <c r="A251" s="75" t="s">
        <v>170</v>
      </c>
      <c r="B251" s="76"/>
      <c r="C251" s="77"/>
      <c r="D251" s="12" t="s">
        <v>37</v>
      </c>
      <c r="E251" s="12" t="s">
        <v>38</v>
      </c>
      <c r="F251" s="12" t="s">
        <v>50</v>
      </c>
      <c r="G251" s="12" t="s">
        <v>39</v>
      </c>
      <c r="H251" s="12" t="s">
        <v>40</v>
      </c>
      <c r="I251" s="12" t="s">
        <v>29</v>
      </c>
      <c r="J251" s="14">
        <v>10000</v>
      </c>
    </row>
    <row r="252" spans="1:10" ht="12.75">
      <c r="A252" s="75" t="s">
        <v>80</v>
      </c>
      <c r="B252" s="76"/>
      <c r="C252" s="77"/>
      <c r="D252" s="12" t="s">
        <v>37</v>
      </c>
      <c r="E252" s="12" t="s">
        <v>38</v>
      </c>
      <c r="F252" s="12" t="s">
        <v>50</v>
      </c>
      <c r="G252" s="12" t="s">
        <v>39</v>
      </c>
      <c r="H252" s="12" t="s">
        <v>40</v>
      </c>
      <c r="I252" s="12" t="s">
        <v>29</v>
      </c>
      <c r="J252" s="14">
        <v>21993</v>
      </c>
    </row>
    <row r="253" spans="1:10" ht="12.75">
      <c r="A253" s="75" t="s">
        <v>99</v>
      </c>
      <c r="B253" s="76"/>
      <c r="C253" s="77"/>
      <c r="D253" s="12" t="s">
        <v>37</v>
      </c>
      <c r="E253" s="12" t="s">
        <v>38</v>
      </c>
      <c r="F253" s="12" t="s">
        <v>50</v>
      </c>
      <c r="G253" s="12" t="s">
        <v>39</v>
      </c>
      <c r="H253" s="12" t="s">
        <v>40</v>
      </c>
      <c r="I253" s="12" t="s">
        <v>29</v>
      </c>
      <c r="J253" s="14">
        <v>18000</v>
      </c>
    </row>
    <row r="254" spans="1:10" ht="12.75">
      <c r="A254" s="75" t="s">
        <v>95</v>
      </c>
      <c r="B254" s="76"/>
      <c r="C254" s="77"/>
      <c r="D254" s="12" t="s">
        <v>37</v>
      </c>
      <c r="E254" s="12" t="s">
        <v>38</v>
      </c>
      <c r="F254" s="12" t="s">
        <v>50</v>
      </c>
      <c r="G254" s="12" t="s">
        <v>39</v>
      </c>
      <c r="H254" s="12" t="s">
        <v>40</v>
      </c>
      <c r="I254" s="12" t="s">
        <v>29</v>
      </c>
      <c r="J254" s="14">
        <v>8000</v>
      </c>
    </row>
    <row r="255" spans="1:10" ht="12.75">
      <c r="A255" s="75" t="s">
        <v>168</v>
      </c>
      <c r="B255" s="76"/>
      <c r="C255" s="77"/>
      <c r="D255" s="12" t="s">
        <v>37</v>
      </c>
      <c r="E255" s="12" t="s">
        <v>38</v>
      </c>
      <c r="F255" s="12" t="s">
        <v>50</v>
      </c>
      <c r="G255" s="12" t="s">
        <v>39</v>
      </c>
      <c r="H255" s="12" t="s">
        <v>40</v>
      </c>
      <c r="I255" s="12" t="s">
        <v>29</v>
      </c>
      <c r="J255" s="14">
        <v>1600</v>
      </c>
    </row>
    <row r="256" spans="1:10" ht="12.75">
      <c r="A256" s="75" t="s">
        <v>110</v>
      </c>
      <c r="B256" s="76"/>
      <c r="C256" s="77"/>
      <c r="D256" s="12" t="s">
        <v>37</v>
      </c>
      <c r="E256" s="12" t="s">
        <v>38</v>
      </c>
      <c r="F256" s="12" t="s">
        <v>50</v>
      </c>
      <c r="G256" s="12" t="s">
        <v>39</v>
      </c>
      <c r="H256" s="12" t="s">
        <v>40</v>
      </c>
      <c r="I256" s="12" t="s">
        <v>29</v>
      </c>
      <c r="J256" s="14">
        <v>7840.4</v>
      </c>
    </row>
    <row r="257" spans="1:10" ht="12.75">
      <c r="A257" s="75" t="s">
        <v>171</v>
      </c>
      <c r="B257" s="76"/>
      <c r="C257" s="77"/>
      <c r="D257" s="12" t="s">
        <v>37</v>
      </c>
      <c r="E257" s="12" t="s">
        <v>38</v>
      </c>
      <c r="F257" s="12" t="s">
        <v>50</v>
      </c>
      <c r="G257" s="12" t="s">
        <v>39</v>
      </c>
      <c r="H257" s="12" t="s">
        <v>40</v>
      </c>
      <c r="I257" s="12" t="s">
        <v>29</v>
      </c>
      <c r="J257" s="14">
        <v>2550</v>
      </c>
    </row>
    <row r="258" spans="1:10" ht="12.75">
      <c r="A258" s="75" t="s">
        <v>169</v>
      </c>
      <c r="B258" s="76"/>
      <c r="C258" s="77"/>
      <c r="D258" s="12" t="s">
        <v>37</v>
      </c>
      <c r="E258" s="12" t="s">
        <v>38</v>
      </c>
      <c r="F258" s="12" t="s">
        <v>50</v>
      </c>
      <c r="G258" s="12" t="s">
        <v>39</v>
      </c>
      <c r="H258" s="12" t="s">
        <v>40</v>
      </c>
      <c r="I258" s="12" t="s">
        <v>29</v>
      </c>
      <c r="J258" s="14">
        <v>3000</v>
      </c>
    </row>
    <row r="259" spans="1:10" ht="12.75">
      <c r="A259" s="75" t="s">
        <v>90</v>
      </c>
      <c r="B259" s="76"/>
      <c r="C259" s="77"/>
      <c r="D259" s="12" t="s">
        <v>37</v>
      </c>
      <c r="E259" s="12" t="s">
        <v>38</v>
      </c>
      <c r="F259" s="12" t="s">
        <v>50</v>
      </c>
      <c r="G259" s="12" t="s">
        <v>39</v>
      </c>
      <c r="H259" s="12" t="s">
        <v>40</v>
      </c>
      <c r="I259" s="12" t="s">
        <v>28</v>
      </c>
      <c r="J259" s="14">
        <v>5735.69</v>
      </c>
    </row>
    <row r="260" spans="1:10" ht="12.75">
      <c r="A260" s="60" t="s">
        <v>35</v>
      </c>
      <c r="B260" s="60"/>
      <c r="C260" s="60"/>
      <c r="D260" s="9" t="s">
        <v>37</v>
      </c>
      <c r="E260" s="9" t="s">
        <v>38</v>
      </c>
      <c r="F260" s="9" t="s">
        <v>50</v>
      </c>
      <c r="G260" s="9" t="s">
        <v>39</v>
      </c>
      <c r="H260" s="9" t="s">
        <v>40</v>
      </c>
      <c r="I260" s="9" t="s">
        <v>30</v>
      </c>
      <c r="J260" s="22">
        <f>SUM(J261+J262)</f>
        <v>11000</v>
      </c>
    </row>
    <row r="261" spans="1:10" ht="12.75">
      <c r="A261" s="74" t="s">
        <v>64</v>
      </c>
      <c r="B261" s="74"/>
      <c r="C261" s="74"/>
      <c r="D261" s="12" t="s">
        <v>37</v>
      </c>
      <c r="E261" s="12" t="s">
        <v>38</v>
      </c>
      <c r="F261" s="12" t="s">
        <v>50</v>
      </c>
      <c r="G261" s="12" t="s">
        <v>39</v>
      </c>
      <c r="H261" s="12" t="s">
        <v>40</v>
      </c>
      <c r="I261" s="12" t="s">
        <v>30</v>
      </c>
      <c r="J261" s="14">
        <v>9000</v>
      </c>
    </row>
    <row r="262" spans="1:10" ht="12.75">
      <c r="A262" s="74" t="s">
        <v>65</v>
      </c>
      <c r="B262" s="74"/>
      <c r="C262" s="74"/>
      <c r="D262" s="12" t="s">
        <v>37</v>
      </c>
      <c r="E262" s="12" t="s">
        <v>38</v>
      </c>
      <c r="F262" s="12" t="s">
        <v>50</v>
      </c>
      <c r="G262" s="12" t="s">
        <v>39</v>
      </c>
      <c r="H262" s="12" t="s">
        <v>40</v>
      </c>
      <c r="I262" s="12" t="s">
        <v>30</v>
      </c>
      <c r="J262" s="14">
        <v>2000</v>
      </c>
    </row>
    <row r="263" spans="1:10" ht="12.75">
      <c r="A263" s="60" t="s">
        <v>32</v>
      </c>
      <c r="B263" s="60"/>
      <c r="C263" s="60"/>
      <c r="D263" s="9" t="s">
        <v>37</v>
      </c>
      <c r="E263" s="9" t="s">
        <v>38</v>
      </c>
      <c r="F263" s="9" t="s">
        <v>50</v>
      </c>
      <c r="G263" s="9" t="s">
        <v>39</v>
      </c>
      <c r="H263" s="9" t="s">
        <v>40</v>
      </c>
      <c r="I263" s="9" t="s">
        <v>31</v>
      </c>
      <c r="J263" s="22">
        <f>SUM(J265+J264+J268+J269+J270+J266+J267)</f>
        <v>531838</v>
      </c>
    </row>
    <row r="264" spans="1:10" ht="12.75">
      <c r="A264" s="56" t="s">
        <v>100</v>
      </c>
      <c r="B264" s="57"/>
      <c r="C264" s="58"/>
      <c r="D264" s="9" t="s">
        <v>37</v>
      </c>
      <c r="E264" s="9" t="s">
        <v>38</v>
      </c>
      <c r="F264" s="9" t="s">
        <v>50</v>
      </c>
      <c r="G264" s="9" t="s">
        <v>39</v>
      </c>
      <c r="H264" s="9" t="s">
        <v>40</v>
      </c>
      <c r="I264" s="9" t="s">
        <v>31</v>
      </c>
      <c r="J264" s="14">
        <v>7000</v>
      </c>
    </row>
    <row r="265" spans="1:10" ht="12.75">
      <c r="A265" s="74" t="s">
        <v>56</v>
      </c>
      <c r="B265" s="74"/>
      <c r="C265" s="74"/>
      <c r="D265" s="12" t="s">
        <v>37</v>
      </c>
      <c r="E265" s="12" t="s">
        <v>38</v>
      </c>
      <c r="F265" s="12" t="s">
        <v>50</v>
      </c>
      <c r="G265" s="12" t="s">
        <v>39</v>
      </c>
      <c r="H265" s="12" t="s">
        <v>40</v>
      </c>
      <c r="I265" s="12" t="s">
        <v>31</v>
      </c>
      <c r="J265" s="14">
        <v>8358</v>
      </c>
    </row>
    <row r="266" spans="1:10" ht="12.75">
      <c r="A266" s="75" t="s">
        <v>175</v>
      </c>
      <c r="B266" s="76"/>
      <c r="C266" s="77"/>
      <c r="D266" s="12" t="s">
        <v>37</v>
      </c>
      <c r="E266" s="12" t="s">
        <v>38</v>
      </c>
      <c r="F266" s="12" t="s">
        <v>50</v>
      </c>
      <c r="G266" s="12" t="s">
        <v>39</v>
      </c>
      <c r="H266" s="12" t="s">
        <v>40</v>
      </c>
      <c r="I266" s="12" t="s">
        <v>31</v>
      </c>
      <c r="J266" s="14">
        <v>2185</v>
      </c>
    </row>
    <row r="267" spans="1:10" ht="12.75">
      <c r="A267" s="75" t="s">
        <v>191</v>
      </c>
      <c r="B267" s="76"/>
      <c r="C267" s="77"/>
      <c r="D267" s="12" t="s">
        <v>37</v>
      </c>
      <c r="E267" s="12" t="s">
        <v>38</v>
      </c>
      <c r="F267" s="12" t="s">
        <v>50</v>
      </c>
      <c r="G267" s="12" t="s">
        <v>39</v>
      </c>
      <c r="H267" s="12" t="s">
        <v>40</v>
      </c>
      <c r="I267" s="12" t="s">
        <v>31</v>
      </c>
      <c r="J267" s="14">
        <v>3360</v>
      </c>
    </row>
    <row r="268" spans="1:10" ht="12.75">
      <c r="A268" s="74" t="s">
        <v>57</v>
      </c>
      <c r="B268" s="74"/>
      <c r="C268" s="74"/>
      <c r="D268" s="12" t="s">
        <v>37</v>
      </c>
      <c r="E268" s="12" t="s">
        <v>38</v>
      </c>
      <c r="F268" s="12" t="s">
        <v>50</v>
      </c>
      <c r="G268" s="12" t="s">
        <v>39</v>
      </c>
      <c r="H268" s="12" t="s">
        <v>58</v>
      </c>
      <c r="I268" s="12" t="s">
        <v>31</v>
      </c>
      <c r="J268" s="14">
        <v>77900</v>
      </c>
    </row>
    <row r="269" spans="1:10" ht="12.75">
      <c r="A269" s="74" t="s">
        <v>66</v>
      </c>
      <c r="B269" s="74"/>
      <c r="C269" s="74"/>
      <c r="D269" s="12" t="s">
        <v>37</v>
      </c>
      <c r="E269" s="12" t="s">
        <v>38</v>
      </c>
      <c r="F269" s="12" t="s">
        <v>50</v>
      </c>
      <c r="G269" s="12" t="s">
        <v>39</v>
      </c>
      <c r="H269" s="12" t="s">
        <v>67</v>
      </c>
      <c r="I269" s="12" t="s">
        <v>31</v>
      </c>
      <c r="J269" s="14">
        <v>400635</v>
      </c>
    </row>
    <row r="270" spans="1:10" ht="12.75">
      <c r="A270" s="71" t="s">
        <v>167</v>
      </c>
      <c r="B270" s="72"/>
      <c r="C270" s="73"/>
      <c r="D270" s="12" t="s">
        <v>37</v>
      </c>
      <c r="E270" s="12" t="s">
        <v>38</v>
      </c>
      <c r="F270" s="12" t="s">
        <v>50</v>
      </c>
      <c r="G270" s="12" t="s">
        <v>39</v>
      </c>
      <c r="H270" s="12" t="s">
        <v>40</v>
      </c>
      <c r="I270" s="12" t="s">
        <v>31</v>
      </c>
      <c r="J270" s="14">
        <v>32400</v>
      </c>
    </row>
    <row r="271" spans="1:10" ht="12.75">
      <c r="A271" s="60" t="s">
        <v>32</v>
      </c>
      <c r="B271" s="60"/>
      <c r="C271" s="60"/>
      <c r="D271" s="9" t="s">
        <v>37</v>
      </c>
      <c r="E271" s="9" t="s">
        <v>38</v>
      </c>
      <c r="F271" s="9" t="s">
        <v>55</v>
      </c>
      <c r="G271" s="9" t="s">
        <v>60</v>
      </c>
      <c r="H271" s="9" t="s">
        <v>59</v>
      </c>
      <c r="I271" s="9" t="s">
        <v>31</v>
      </c>
      <c r="J271" s="22">
        <v>71343.8</v>
      </c>
    </row>
    <row r="272" spans="1:10" ht="12.75">
      <c r="A272" s="74" t="s">
        <v>76</v>
      </c>
      <c r="B272" s="74"/>
      <c r="C272" s="74"/>
      <c r="D272" s="12" t="s">
        <v>37</v>
      </c>
      <c r="E272" s="12" t="s">
        <v>38</v>
      </c>
      <c r="F272" s="12" t="s">
        <v>61</v>
      </c>
      <c r="G272" s="12" t="s">
        <v>60</v>
      </c>
      <c r="H272" s="12" t="s">
        <v>59</v>
      </c>
      <c r="I272" s="12" t="s">
        <v>31</v>
      </c>
      <c r="J272" s="14">
        <v>71343.8</v>
      </c>
    </row>
    <row r="273" spans="1:10" ht="12.75">
      <c r="A273" s="53" t="s">
        <v>68</v>
      </c>
      <c r="B273" s="54"/>
      <c r="C273" s="55"/>
      <c r="D273" s="11" t="s">
        <v>11</v>
      </c>
      <c r="E273" s="11" t="s">
        <v>11</v>
      </c>
      <c r="F273" s="11" t="s">
        <v>11</v>
      </c>
      <c r="G273" s="11" t="s">
        <v>11</v>
      </c>
      <c r="H273" s="11"/>
      <c r="I273" s="11"/>
      <c r="J273" s="22">
        <f>SUM(J228+J229+J230+J231+J236+J245+J260+J263+J271)</f>
        <v>2157096.8</v>
      </c>
    </row>
    <row r="274" spans="1:10" ht="12.75">
      <c r="A274" s="56" t="s">
        <v>69</v>
      </c>
      <c r="B274" s="57"/>
      <c r="C274" s="58"/>
      <c r="D274" s="9" t="s">
        <v>37</v>
      </c>
      <c r="E274" s="9" t="s">
        <v>38</v>
      </c>
      <c r="F274" s="9" t="s">
        <v>72</v>
      </c>
      <c r="G274" s="9" t="s">
        <v>39</v>
      </c>
      <c r="H274" s="9" t="s">
        <v>73</v>
      </c>
      <c r="I274" s="9" t="s">
        <v>12</v>
      </c>
      <c r="J274" s="22">
        <v>7603759.61</v>
      </c>
    </row>
    <row r="275" spans="1:10" ht="12.75">
      <c r="A275" s="56" t="s">
        <v>84</v>
      </c>
      <c r="B275" s="57"/>
      <c r="C275" s="58"/>
      <c r="D275" s="9" t="s">
        <v>37</v>
      </c>
      <c r="E275" s="9" t="s">
        <v>38</v>
      </c>
      <c r="F275" s="9" t="s">
        <v>72</v>
      </c>
      <c r="G275" s="9" t="s">
        <v>39</v>
      </c>
      <c r="H275" s="9" t="s">
        <v>73</v>
      </c>
      <c r="I275" s="9" t="s">
        <v>74</v>
      </c>
      <c r="J275" s="22">
        <v>67032</v>
      </c>
    </row>
    <row r="276" spans="1:10" ht="12.75">
      <c r="A276" s="65" t="s">
        <v>83</v>
      </c>
      <c r="B276" s="66"/>
      <c r="C276" s="67"/>
      <c r="D276" s="9" t="s">
        <v>37</v>
      </c>
      <c r="E276" s="9" t="s">
        <v>38</v>
      </c>
      <c r="F276" s="9" t="s">
        <v>72</v>
      </c>
      <c r="G276" s="9" t="s">
        <v>39</v>
      </c>
      <c r="H276" s="9" t="s">
        <v>73</v>
      </c>
      <c r="I276" s="9" t="s">
        <v>74</v>
      </c>
      <c r="J276" s="14">
        <v>67032</v>
      </c>
    </row>
    <row r="277" spans="1:10" ht="12.75">
      <c r="A277" s="56" t="s">
        <v>15</v>
      </c>
      <c r="B277" s="57"/>
      <c r="C277" s="58"/>
      <c r="D277" s="9" t="s">
        <v>37</v>
      </c>
      <c r="E277" s="9" t="s">
        <v>38</v>
      </c>
      <c r="F277" s="9" t="s">
        <v>72</v>
      </c>
      <c r="G277" s="9" t="s">
        <v>39</v>
      </c>
      <c r="H277" s="9" t="s">
        <v>73</v>
      </c>
      <c r="I277" s="9" t="s">
        <v>14</v>
      </c>
      <c r="J277" s="22">
        <v>2600485.78</v>
      </c>
    </row>
    <row r="278" spans="1:10" ht="12.75">
      <c r="A278" s="56" t="s">
        <v>101</v>
      </c>
      <c r="B278" s="57"/>
      <c r="C278" s="58"/>
      <c r="D278" s="9" t="s">
        <v>37</v>
      </c>
      <c r="E278" s="9" t="s">
        <v>38</v>
      </c>
      <c r="F278" s="9" t="s">
        <v>72</v>
      </c>
      <c r="G278" s="9" t="s">
        <v>39</v>
      </c>
      <c r="H278" s="9" t="s">
        <v>73</v>
      </c>
      <c r="I278" s="9" t="s">
        <v>27</v>
      </c>
      <c r="J278" s="22">
        <v>33700</v>
      </c>
    </row>
    <row r="279" spans="1:10" ht="12.75">
      <c r="A279" s="65" t="s">
        <v>117</v>
      </c>
      <c r="B279" s="66"/>
      <c r="C279" s="67"/>
      <c r="D279" s="9" t="s">
        <v>37</v>
      </c>
      <c r="E279" s="9" t="s">
        <v>38</v>
      </c>
      <c r="F279" s="9" t="s">
        <v>72</v>
      </c>
      <c r="G279" s="9" t="s">
        <v>39</v>
      </c>
      <c r="H279" s="9" t="s">
        <v>73</v>
      </c>
      <c r="I279" s="9" t="s">
        <v>119</v>
      </c>
      <c r="J279" s="22">
        <f>SUM(J280)</f>
        <v>18855</v>
      </c>
    </row>
    <row r="280" spans="1:10" ht="12.75">
      <c r="A280" s="65" t="s">
        <v>118</v>
      </c>
      <c r="B280" s="66"/>
      <c r="C280" s="67"/>
      <c r="D280" s="9" t="s">
        <v>37</v>
      </c>
      <c r="E280" s="9" t="s">
        <v>38</v>
      </c>
      <c r="F280" s="9" t="s">
        <v>72</v>
      </c>
      <c r="G280" s="9" t="s">
        <v>39</v>
      </c>
      <c r="H280" s="9" t="s">
        <v>73</v>
      </c>
      <c r="I280" s="9" t="s">
        <v>119</v>
      </c>
      <c r="J280" s="14">
        <v>18855</v>
      </c>
    </row>
    <row r="281" spans="1:10" ht="12.75">
      <c r="A281" s="60" t="s">
        <v>108</v>
      </c>
      <c r="B281" s="60"/>
      <c r="C281" s="60"/>
      <c r="D281" s="9" t="s">
        <v>37</v>
      </c>
      <c r="E281" s="9" t="s">
        <v>38</v>
      </c>
      <c r="F281" s="9" t="s">
        <v>72</v>
      </c>
      <c r="G281" s="9" t="s">
        <v>39</v>
      </c>
      <c r="H281" s="9" t="s">
        <v>73</v>
      </c>
      <c r="I281" s="9" t="s">
        <v>29</v>
      </c>
      <c r="J281" s="22">
        <f>SUM(J282+J283+J284+J285)</f>
        <v>24298.25</v>
      </c>
    </row>
    <row r="282" spans="1:10" ht="12.75">
      <c r="A282" s="65" t="s">
        <v>109</v>
      </c>
      <c r="B282" s="66"/>
      <c r="C282" s="67"/>
      <c r="D282" s="9" t="s">
        <v>37</v>
      </c>
      <c r="E282" s="9" t="s">
        <v>38</v>
      </c>
      <c r="F282" s="9" t="s">
        <v>72</v>
      </c>
      <c r="G282" s="9" t="s">
        <v>39</v>
      </c>
      <c r="H282" s="9" t="s">
        <v>73</v>
      </c>
      <c r="I282" s="9" t="s">
        <v>29</v>
      </c>
      <c r="J282" s="14">
        <v>10560</v>
      </c>
    </row>
    <row r="283" spans="1:10" ht="12.75">
      <c r="A283" s="65" t="s">
        <v>110</v>
      </c>
      <c r="B283" s="66"/>
      <c r="C283" s="67"/>
      <c r="D283" s="9" t="s">
        <v>37</v>
      </c>
      <c r="E283" s="9" t="s">
        <v>38</v>
      </c>
      <c r="F283" s="9" t="s">
        <v>72</v>
      </c>
      <c r="G283" s="9" t="s">
        <v>39</v>
      </c>
      <c r="H283" s="9" t="s">
        <v>73</v>
      </c>
      <c r="I283" s="9" t="s">
        <v>29</v>
      </c>
      <c r="J283" s="14">
        <v>4698.25</v>
      </c>
    </row>
    <row r="284" spans="1:10" ht="12.75">
      <c r="A284" s="65" t="s">
        <v>111</v>
      </c>
      <c r="B284" s="66"/>
      <c r="C284" s="67"/>
      <c r="D284" s="9" t="s">
        <v>37</v>
      </c>
      <c r="E284" s="9" t="s">
        <v>38</v>
      </c>
      <c r="F284" s="9" t="s">
        <v>72</v>
      </c>
      <c r="G284" s="9" t="s">
        <v>39</v>
      </c>
      <c r="H284" s="9" t="s">
        <v>73</v>
      </c>
      <c r="I284" s="9" t="s">
        <v>29</v>
      </c>
      <c r="J284" s="14">
        <v>6000</v>
      </c>
    </row>
    <row r="285" spans="1:10" ht="12.75">
      <c r="A285" s="65" t="s">
        <v>112</v>
      </c>
      <c r="B285" s="66"/>
      <c r="C285" s="67"/>
      <c r="D285" s="9" t="s">
        <v>37</v>
      </c>
      <c r="E285" s="9" t="s">
        <v>38</v>
      </c>
      <c r="F285" s="9" t="s">
        <v>72</v>
      </c>
      <c r="G285" s="9" t="s">
        <v>39</v>
      </c>
      <c r="H285" s="9" t="s">
        <v>73</v>
      </c>
      <c r="I285" s="9" t="s">
        <v>29</v>
      </c>
      <c r="J285" s="14">
        <v>3040</v>
      </c>
    </row>
    <row r="286" spans="1:10" ht="12.75">
      <c r="A286" s="60" t="s">
        <v>35</v>
      </c>
      <c r="B286" s="60"/>
      <c r="C286" s="60"/>
      <c r="D286" s="9" t="s">
        <v>37</v>
      </c>
      <c r="E286" s="9" t="s">
        <v>38</v>
      </c>
      <c r="F286" s="9" t="s">
        <v>72</v>
      </c>
      <c r="G286" s="9" t="s">
        <v>39</v>
      </c>
      <c r="H286" s="9" t="s">
        <v>73</v>
      </c>
      <c r="I286" s="9" t="s">
        <v>30</v>
      </c>
      <c r="J286" s="22">
        <f>SUM(J287)</f>
        <v>2000</v>
      </c>
    </row>
    <row r="287" spans="1:10" ht="12.75">
      <c r="A287" s="65" t="s">
        <v>113</v>
      </c>
      <c r="B287" s="66"/>
      <c r="C287" s="67"/>
      <c r="D287" s="9" t="s">
        <v>37</v>
      </c>
      <c r="E287" s="9" t="s">
        <v>38</v>
      </c>
      <c r="F287" s="9" t="s">
        <v>72</v>
      </c>
      <c r="G287" s="9" t="s">
        <v>39</v>
      </c>
      <c r="H287" s="9" t="s">
        <v>73</v>
      </c>
      <c r="I287" s="9" t="s">
        <v>30</v>
      </c>
      <c r="J287" s="14">
        <v>2000</v>
      </c>
    </row>
    <row r="288" spans="1:10" ht="12.75">
      <c r="A288" s="56" t="s">
        <v>85</v>
      </c>
      <c r="B288" s="57"/>
      <c r="C288" s="58"/>
      <c r="D288" s="9" t="s">
        <v>37</v>
      </c>
      <c r="E288" s="9" t="s">
        <v>38</v>
      </c>
      <c r="F288" s="9" t="s">
        <v>72</v>
      </c>
      <c r="G288" s="9" t="s">
        <v>39</v>
      </c>
      <c r="H288" s="9" t="s">
        <v>73</v>
      </c>
      <c r="I288" s="9" t="s">
        <v>75</v>
      </c>
      <c r="J288" s="22">
        <f>SUM(J289)</f>
        <v>163661.82</v>
      </c>
    </row>
    <row r="289" spans="1:10" ht="12.75">
      <c r="A289" s="65" t="s">
        <v>86</v>
      </c>
      <c r="B289" s="66"/>
      <c r="C289" s="67"/>
      <c r="D289" s="9" t="s">
        <v>37</v>
      </c>
      <c r="E289" s="9" t="s">
        <v>38</v>
      </c>
      <c r="F289" s="9" t="s">
        <v>72</v>
      </c>
      <c r="G289" s="9" t="s">
        <v>39</v>
      </c>
      <c r="H289" s="9" t="s">
        <v>73</v>
      </c>
      <c r="I289" s="9" t="s">
        <v>75</v>
      </c>
      <c r="J289" s="14">
        <v>163661.82</v>
      </c>
    </row>
    <row r="290" spans="1:10" ht="12.75">
      <c r="A290" s="56" t="s">
        <v>87</v>
      </c>
      <c r="B290" s="57"/>
      <c r="C290" s="58"/>
      <c r="D290" s="9" t="s">
        <v>37</v>
      </c>
      <c r="E290" s="9" t="s">
        <v>38</v>
      </c>
      <c r="F290" s="9" t="s">
        <v>72</v>
      </c>
      <c r="G290" s="9" t="s">
        <v>39</v>
      </c>
      <c r="H290" s="9" t="s">
        <v>73</v>
      </c>
      <c r="I290" s="9" t="s">
        <v>31</v>
      </c>
      <c r="J290" s="22">
        <f>SUM(J291+J292+J293)</f>
        <v>14125</v>
      </c>
    </row>
    <row r="291" spans="1:10" ht="12.75">
      <c r="A291" s="65" t="s">
        <v>114</v>
      </c>
      <c r="B291" s="66"/>
      <c r="C291" s="67"/>
      <c r="D291" s="9" t="s">
        <v>37</v>
      </c>
      <c r="E291" s="9" t="s">
        <v>38</v>
      </c>
      <c r="F291" s="9" t="s">
        <v>72</v>
      </c>
      <c r="G291" s="9" t="s">
        <v>39</v>
      </c>
      <c r="H291" s="9" t="s">
        <v>73</v>
      </c>
      <c r="I291" s="9" t="s">
        <v>31</v>
      </c>
      <c r="J291" s="14">
        <v>9845</v>
      </c>
    </row>
    <row r="292" spans="1:10" ht="12.75">
      <c r="A292" s="65" t="s">
        <v>115</v>
      </c>
      <c r="B292" s="66"/>
      <c r="C292" s="67"/>
      <c r="D292" s="9" t="s">
        <v>37</v>
      </c>
      <c r="E292" s="9" t="s">
        <v>38</v>
      </c>
      <c r="F292" s="9" t="s">
        <v>72</v>
      </c>
      <c r="G292" s="9" t="s">
        <v>39</v>
      </c>
      <c r="H292" s="9" t="s">
        <v>73</v>
      </c>
      <c r="I292" s="9" t="s">
        <v>31</v>
      </c>
      <c r="J292" s="14">
        <v>3980</v>
      </c>
    </row>
    <row r="293" spans="1:10" ht="12.75">
      <c r="A293" s="56" t="s">
        <v>116</v>
      </c>
      <c r="B293" s="57"/>
      <c r="C293" s="58"/>
      <c r="D293" s="9" t="s">
        <v>37</v>
      </c>
      <c r="E293" s="9" t="s">
        <v>38</v>
      </c>
      <c r="F293" s="9" t="s">
        <v>72</v>
      </c>
      <c r="G293" s="9" t="s">
        <v>39</v>
      </c>
      <c r="H293" s="9" t="s">
        <v>73</v>
      </c>
      <c r="I293" s="9" t="s">
        <v>31</v>
      </c>
      <c r="J293" s="14">
        <v>300</v>
      </c>
    </row>
    <row r="294" spans="1:10" ht="12.75">
      <c r="A294" s="62" t="s">
        <v>68</v>
      </c>
      <c r="B294" s="63"/>
      <c r="C294" s="64"/>
      <c r="D294" s="9"/>
      <c r="E294" s="9"/>
      <c r="F294" s="9"/>
      <c r="G294" s="9"/>
      <c r="H294" s="9"/>
      <c r="I294" s="9"/>
      <c r="J294" s="22">
        <f>SUM(J274+J275+J277+J278+J279+J281+J286+J288+J290)</f>
        <v>10527917.46</v>
      </c>
    </row>
    <row r="295" spans="1:10" ht="12.75">
      <c r="A295" s="56" t="s">
        <v>69</v>
      </c>
      <c r="B295" s="57"/>
      <c r="C295" s="58"/>
      <c r="D295" s="9" t="s">
        <v>37</v>
      </c>
      <c r="E295" s="9" t="s">
        <v>38</v>
      </c>
      <c r="F295" s="9" t="s">
        <v>70</v>
      </c>
      <c r="G295" s="9" t="s">
        <v>39</v>
      </c>
      <c r="H295" s="9" t="s">
        <v>71</v>
      </c>
      <c r="I295" s="9" t="s">
        <v>12</v>
      </c>
      <c r="J295" s="14">
        <v>48000</v>
      </c>
    </row>
    <row r="296" spans="1:10" ht="12.75">
      <c r="A296" s="56" t="s">
        <v>15</v>
      </c>
      <c r="B296" s="57"/>
      <c r="C296" s="58"/>
      <c r="D296" s="9" t="s">
        <v>37</v>
      </c>
      <c r="E296" s="9" t="s">
        <v>38</v>
      </c>
      <c r="F296" s="9" t="s">
        <v>70</v>
      </c>
      <c r="G296" s="9" t="s">
        <v>39</v>
      </c>
      <c r="H296" s="9" t="s">
        <v>71</v>
      </c>
      <c r="I296" s="9" t="s">
        <v>14</v>
      </c>
      <c r="J296" s="14">
        <v>16464</v>
      </c>
    </row>
    <row r="297" spans="1:10" ht="12.75">
      <c r="A297" s="61" t="s">
        <v>68</v>
      </c>
      <c r="B297" s="61"/>
      <c r="C297" s="61"/>
      <c r="D297" s="9"/>
      <c r="E297" s="9"/>
      <c r="F297" s="9"/>
      <c r="G297" s="9"/>
      <c r="H297" s="9"/>
      <c r="I297" s="9"/>
      <c r="J297" s="22">
        <f>SUM(J295:J296)</f>
        <v>64464</v>
      </c>
    </row>
    <row r="298" spans="1:10" ht="12.75">
      <c r="A298" s="56" t="s">
        <v>188</v>
      </c>
      <c r="B298" s="57"/>
      <c r="C298" s="58"/>
      <c r="D298" s="9" t="s">
        <v>37</v>
      </c>
      <c r="E298" s="9" t="s">
        <v>38</v>
      </c>
      <c r="F298" s="9" t="s">
        <v>189</v>
      </c>
      <c r="G298" s="9" t="s">
        <v>39</v>
      </c>
      <c r="H298" s="9" t="s">
        <v>190</v>
      </c>
      <c r="I298" s="9" t="s">
        <v>12</v>
      </c>
      <c r="J298" s="14">
        <v>230996</v>
      </c>
    </row>
    <row r="299" spans="1:10" ht="12.75">
      <c r="A299" s="56" t="s">
        <v>15</v>
      </c>
      <c r="B299" s="57"/>
      <c r="C299" s="58"/>
      <c r="D299" s="9" t="s">
        <v>37</v>
      </c>
      <c r="E299" s="9" t="s">
        <v>38</v>
      </c>
      <c r="F299" s="9" t="s">
        <v>189</v>
      </c>
      <c r="G299" s="9" t="s">
        <v>39</v>
      </c>
      <c r="H299" s="9" t="s">
        <v>190</v>
      </c>
      <c r="I299" s="9" t="s">
        <v>14</v>
      </c>
      <c r="J299" s="14">
        <v>79000</v>
      </c>
    </row>
    <row r="300" spans="1:10" ht="12.75">
      <c r="A300" s="62" t="s">
        <v>68</v>
      </c>
      <c r="B300" s="63"/>
      <c r="C300" s="64"/>
      <c r="D300" s="9"/>
      <c r="E300" s="9"/>
      <c r="F300" s="9"/>
      <c r="G300" s="9"/>
      <c r="H300" s="9"/>
      <c r="I300" s="9"/>
      <c r="J300" s="22">
        <f>SUM(J298:J299)</f>
        <v>309996</v>
      </c>
    </row>
    <row r="301" spans="1:10" ht="12.75">
      <c r="A301" s="65" t="s">
        <v>162</v>
      </c>
      <c r="B301" s="66"/>
      <c r="C301" s="67"/>
      <c r="D301" s="9" t="s">
        <v>37</v>
      </c>
      <c r="E301" s="9" t="s">
        <v>38</v>
      </c>
      <c r="F301" s="9" t="s">
        <v>163</v>
      </c>
      <c r="G301" s="9" t="s">
        <v>60</v>
      </c>
      <c r="H301" s="9"/>
      <c r="I301" s="9" t="s">
        <v>29</v>
      </c>
      <c r="J301" s="14">
        <v>13793</v>
      </c>
    </row>
    <row r="302" spans="1:10" ht="12.75">
      <c r="A302" s="65" t="s">
        <v>164</v>
      </c>
      <c r="B302" s="66"/>
      <c r="C302" s="67"/>
      <c r="D302" s="9" t="s">
        <v>37</v>
      </c>
      <c r="E302" s="9" t="s">
        <v>38</v>
      </c>
      <c r="F302" s="9" t="s">
        <v>163</v>
      </c>
      <c r="G302" s="9" t="s">
        <v>60</v>
      </c>
      <c r="H302" s="9"/>
      <c r="I302" s="9" t="s">
        <v>29</v>
      </c>
      <c r="J302" s="14">
        <v>13793</v>
      </c>
    </row>
    <row r="303" spans="1:10" ht="12.75">
      <c r="A303" s="62" t="s">
        <v>68</v>
      </c>
      <c r="B303" s="63"/>
      <c r="C303" s="64"/>
      <c r="D303" s="9" t="s">
        <v>37</v>
      </c>
      <c r="E303" s="9" t="s">
        <v>38</v>
      </c>
      <c r="F303" s="9" t="s">
        <v>163</v>
      </c>
      <c r="G303" s="9" t="s">
        <v>60</v>
      </c>
      <c r="H303" s="9"/>
      <c r="I303" s="9" t="s">
        <v>29</v>
      </c>
      <c r="J303" s="22">
        <v>13793</v>
      </c>
    </row>
    <row r="304" spans="1:10" ht="12.75">
      <c r="A304" s="68" t="s">
        <v>107</v>
      </c>
      <c r="B304" s="69"/>
      <c r="C304" s="70"/>
      <c r="D304" s="9"/>
      <c r="E304" s="9"/>
      <c r="F304" s="9"/>
      <c r="G304" s="9"/>
      <c r="H304" s="9"/>
      <c r="I304" s="9"/>
      <c r="J304" s="22">
        <f>SUM(J273+J294+J297+J303+J300)</f>
        <v>13073267.260000002</v>
      </c>
    </row>
    <row r="305" spans="1:10" ht="12.75">
      <c r="A305" s="56" t="s">
        <v>102</v>
      </c>
      <c r="B305" s="57"/>
      <c r="C305" s="58"/>
      <c r="D305" s="9" t="s">
        <v>37</v>
      </c>
      <c r="E305" s="9" t="s">
        <v>103</v>
      </c>
      <c r="F305" s="9" t="s">
        <v>104</v>
      </c>
      <c r="G305" s="9" t="s">
        <v>60</v>
      </c>
      <c r="H305" s="9" t="s">
        <v>40</v>
      </c>
      <c r="I305" s="9" t="s">
        <v>28</v>
      </c>
      <c r="J305" s="20">
        <v>226850</v>
      </c>
    </row>
    <row r="306" spans="1:10" ht="12.75">
      <c r="A306" s="60" t="s">
        <v>105</v>
      </c>
      <c r="B306" s="60"/>
      <c r="C306" s="60"/>
      <c r="D306" s="9" t="s">
        <v>37</v>
      </c>
      <c r="E306" s="9" t="s">
        <v>38</v>
      </c>
      <c r="F306" s="9" t="s">
        <v>106</v>
      </c>
      <c r="G306" s="9" t="s">
        <v>60</v>
      </c>
      <c r="H306" s="9" t="s">
        <v>40</v>
      </c>
      <c r="I306" s="9" t="s">
        <v>28</v>
      </c>
      <c r="J306" s="14">
        <v>1726760</v>
      </c>
    </row>
    <row r="307" spans="1:10" ht="12.75">
      <c r="A307" s="56" t="s">
        <v>85</v>
      </c>
      <c r="B307" s="57"/>
      <c r="C307" s="58"/>
      <c r="D307" s="9" t="s">
        <v>37</v>
      </c>
      <c r="E307" s="9" t="s">
        <v>38</v>
      </c>
      <c r="F307" s="9" t="s">
        <v>165</v>
      </c>
      <c r="G307" s="9" t="s">
        <v>60</v>
      </c>
      <c r="H307" s="9" t="s">
        <v>40</v>
      </c>
      <c r="I307" s="9" t="s">
        <v>75</v>
      </c>
      <c r="J307" s="14">
        <v>37000</v>
      </c>
    </row>
    <row r="308" spans="1:10" ht="12.75">
      <c r="A308" s="56" t="s">
        <v>166</v>
      </c>
      <c r="B308" s="57"/>
      <c r="C308" s="58"/>
      <c r="D308" s="9" t="s">
        <v>37</v>
      </c>
      <c r="E308" s="9" t="s">
        <v>38</v>
      </c>
      <c r="F308" s="9" t="s">
        <v>165</v>
      </c>
      <c r="G308" s="9" t="s">
        <v>60</v>
      </c>
      <c r="H308" s="9" t="s">
        <v>40</v>
      </c>
      <c r="I308" s="9" t="s">
        <v>31</v>
      </c>
      <c r="J308" s="14">
        <v>37938</v>
      </c>
    </row>
    <row r="309" spans="1:10" ht="12.75">
      <c r="A309" s="56" t="s">
        <v>166</v>
      </c>
      <c r="B309" s="57"/>
      <c r="C309" s="58"/>
      <c r="D309" s="9" t="s">
        <v>37</v>
      </c>
      <c r="E309" s="9" t="s">
        <v>182</v>
      </c>
      <c r="F309" s="9" t="s">
        <v>181</v>
      </c>
      <c r="G309" s="9" t="s">
        <v>39</v>
      </c>
      <c r="H309" s="9" t="s">
        <v>183</v>
      </c>
      <c r="I309" s="9" t="s">
        <v>31</v>
      </c>
      <c r="J309" s="14">
        <v>129600</v>
      </c>
    </row>
    <row r="310" spans="1:10" ht="12.75">
      <c r="A310" s="56" t="s">
        <v>172</v>
      </c>
      <c r="B310" s="57"/>
      <c r="C310" s="58"/>
      <c r="D310" s="9" t="s">
        <v>37</v>
      </c>
      <c r="E310" s="9" t="s">
        <v>173</v>
      </c>
      <c r="F310" s="9" t="s">
        <v>174</v>
      </c>
      <c r="G310" s="9" t="s">
        <v>60</v>
      </c>
      <c r="H310" s="9" t="s">
        <v>40</v>
      </c>
      <c r="I310" s="9" t="s">
        <v>31</v>
      </c>
      <c r="J310" s="14">
        <v>3726.04</v>
      </c>
    </row>
    <row r="311" spans="1:10" ht="12.75">
      <c r="A311" s="56" t="s">
        <v>85</v>
      </c>
      <c r="B311" s="57"/>
      <c r="C311" s="58"/>
      <c r="D311" s="9" t="s">
        <v>37</v>
      </c>
      <c r="E311" s="9" t="s">
        <v>38</v>
      </c>
      <c r="F311" s="9" t="s">
        <v>50</v>
      </c>
      <c r="G311" s="9" t="s">
        <v>39</v>
      </c>
      <c r="H311" s="9" t="s">
        <v>12</v>
      </c>
      <c r="I311" s="9" t="s">
        <v>75</v>
      </c>
      <c r="J311" s="14">
        <v>35000</v>
      </c>
    </row>
    <row r="312" spans="1:10" ht="12.75">
      <c r="A312" s="53" t="s">
        <v>16</v>
      </c>
      <c r="B312" s="54"/>
      <c r="C312" s="55"/>
      <c r="D312" s="11"/>
      <c r="E312" s="9"/>
      <c r="F312" s="11"/>
      <c r="G312" s="11"/>
      <c r="H312" s="11"/>
      <c r="I312" s="11"/>
      <c r="J312" s="10">
        <f>SUM(J304+J305+J306+J307+J308+J310+J309+J311)</f>
        <v>15270141.3</v>
      </c>
    </row>
    <row r="313" spans="1:10" ht="12.75">
      <c r="A313" s="18"/>
      <c r="B313" s="18"/>
      <c r="C313" s="18"/>
      <c r="D313" s="19"/>
      <c r="E313" s="19"/>
      <c r="F313" s="19"/>
      <c r="G313" s="19"/>
      <c r="H313" s="19"/>
      <c r="I313" s="19"/>
      <c r="J313" s="21"/>
    </row>
    <row r="314" spans="5:10" ht="12.75">
      <c r="E314" s="19"/>
      <c r="J314" s="13"/>
    </row>
    <row r="315" spans="1:10" ht="12.75">
      <c r="A315" t="s">
        <v>49</v>
      </c>
      <c r="G315" s="1" t="s">
        <v>88</v>
      </c>
      <c r="H315" s="7"/>
      <c r="I315" s="3"/>
      <c r="J315" s="15"/>
    </row>
    <row r="316" spans="7:10" ht="12.75">
      <c r="G316" s="8"/>
      <c r="H316" s="8"/>
      <c r="J316" s="13"/>
    </row>
    <row r="317" spans="1:10" ht="12.75">
      <c r="A317" t="s">
        <v>48</v>
      </c>
      <c r="G317" s="1" t="s">
        <v>89</v>
      </c>
      <c r="H317" s="7"/>
      <c r="J317" s="13"/>
    </row>
    <row r="318" spans="1:10" ht="12.75">
      <c r="A318" t="s">
        <v>3</v>
      </c>
      <c r="J318" s="13"/>
    </row>
    <row r="319" spans="1:10" ht="12.75">
      <c r="A319" t="s">
        <v>4</v>
      </c>
      <c r="G319" s="17"/>
      <c r="H319" s="34">
        <v>40786</v>
      </c>
      <c r="J319" s="13"/>
    </row>
    <row r="320" ht="12.75">
      <c r="J320" s="13"/>
    </row>
    <row r="321" spans="1:7" ht="12.75">
      <c r="A321" t="s">
        <v>0</v>
      </c>
      <c r="F321" s="47">
        <v>15276012.37</v>
      </c>
      <c r="G321" s="47"/>
    </row>
    <row r="322" spans="1:9" ht="12.75">
      <c r="A322" s="23" t="s">
        <v>194</v>
      </c>
      <c r="B322" s="23"/>
      <c r="C322" s="23"/>
      <c r="D322" s="23"/>
      <c r="E322" s="23"/>
      <c r="F322" s="23"/>
      <c r="G322" s="23"/>
      <c r="H322" s="23"/>
      <c r="I322" s="23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3" t="s">
        <v>1</v>
      </c>
      <c r="B324" s="3"/>
      <c r="C324" s="3"/>
      <c r="D324" s="3"/>
      <c r="E324" s="3"/>
      <c r="F324" s="3" t="s">
        <v>53</v>
      </c>
      <c r="G324" s="3"/>
      <c r="H324" s="3"/>
      <c r="I324" s="3"/>
    </row>
    <row r="325" spans="1:9" ht="12.75">
      <c r="A325" s="3" t="s">
        <v>54</v>
      </c>
      <c r="B325" s="3"/>
      <c r="C325" s="3"/>
      <c r="D325" s="3"/>
      <c r="E325" s="3"/>
      <c r="F325" s="3"/>
      <c r="G325" s="3"/>
      <c r="H325" s="3"/>
      <c r="I325" s="3"/>
    </row>
    <row r="326" spans="1:10" ht="12.75">
      <c r="A326" s="3" t="s">
        <v>2</v>
      </c>
      <c r="B326" s="3"/>
      <c r="C326" s="3"/>
      <c r="D326" s="3"/>
      <c r="F326" s="4"/>
      <c r="G326" s="4"/>
      <c r="H326" s="3" t="s">
        <v>96</v>
      </c>
      <c r="I326" s="3"/>
      <c r="J326" s="16" t="s">
        <v>193</v>
      </c>
    </row>
    <row r="327" spans="6:10" ht="12.75">
      <c r="F327" s="5" t="s">
        <v>3</v>
      </c>
      <c r="J327" s="5" t="s">
        <v>4</v>
      </c>
    </row>
    <row r="328" spans="1:10" ht="12.75">
      <c r="A328" s="48" t="s">
        <v>36</v>
      </c>
      <c r="B328" s="48"/>
      <c r="C328" s="48"/>
      <c r="D328" s="48"/>
      <c r="E328" s="48"/>
      <c r="F328" s="48"/>
      <c r="G328" s="48"/>
      <c r="H328" s="48"/>
      <c r="I328" s="48"/>
      <c r="J328" s="48"/>
    </row>
    <row r="329" spans="1:9" ht="12.75">
      <c r="A329" s="48" t="s">
        <v>97</v>
      </c>
      <c r="B329" s="48"/>
      <c r="C329" s="48"/>
      <c r="D329" s="48"/>
      <c r="E329" s="48"/>
      <c r="F329" s="48"/>
      <c r="G329" s="48"/>
      <c r="H329" s="48"/>
      <c r="I329" s="48"/>
    </row>
    <row r="331" spans="1:10" ht="12.75">
      <c r="A331" t="s">
        <v>17</v>
      </c>
      <c r="D331" t="s">
        <v>81</v>
      </c>
      <c r="E331" s="1"/>
      <c r="F331" s="1"/>
      <c r="G331" s="1"/>
      <c r="H331" s="1"/>
      <c r="I331" s="6" t="s">
        <v>20</v>
      </c>
      <c r="J331" s="24">
        <v>23232266</v>
      </c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6" t="s">
        <v>21</v>
      </c>
      <c r="J332" s="24">
        <v>73256551000</v>
      </c>
    </row>
    <row r="333" spans="1:10" ht="12.75">
      <c r="A333" t="s">
        <v>18</v>
      </c>
      <c r="C333" s="1" t="s">
        <v>82</v>
      </c>
      <c r="D333" s="1"/>
      <c r="E333" s="1"/>
      <c r="F333" s="1"/>
      <c r="G333" s="1"/>
      <c r="H333" s="1"/>
      <c r="I333" s="6" t="s">
        <v>22</v>
      </c>
      <c r="J333" s="24">
        <v>73656151</v>
      </c>
    </row>
    <row r="334" spans="9:10" ht="12.75">
      <c r="I334" s="6" t="s">
        <v>23</v>
      </c>
      <c r="J334" s="24">
        <v>14</v>
      </c>
    </row>
    <row r="335" spans="1:10" ht="12.75">
      <c r="A335" t="s">
        <v>19</v>
      </c>
      <c r="I335" s="6" t="s">
        <v>24</v>
      </c>
      <c r="J335" s="24">
        <v>81</v>
      </c>
    </row>
    <row r="336" spans="1:10" ht="12.75">
      <c r="A336" s="49" t="s">
        <v>25</v>
      </c>
      <c r="B336" s="49"/>
      <c r="C336" s="49"/>
      <c r="D336" s="49" t="s">
        <v>5</v>
      </c>
      <c r="E336" s="49" t="s">
        <v>6</v>
      </c>
      <c r="F336" s="49" t="s">
        <v>7</v>
      </c>
      <c r="G336" s="49" t="s">
        <v>8</v>
      </c>
      <c r="H336" s="49" t="s">
        <v>9</v>
      </c>
      <c r="I336" s="49" t="s">
        <v>10</v>
      </c>
      <c r="J336" s="49" t="s">
        <v>26</v>
      </c>
    </row>
    <row r="337" spans="1:10" ht="12.75">
      <c r="A337" s="49"/>
      <c r="B337" s="49"/>
      <c r="C337" s="49"/>
      <c r="D337" s="49"/>
      <c r="E337" s="49"/>
      <c r="F337" s="49"/>
      <c r="G337" s="49"/>
      <c r="H337" s="49"/>
      <c r="I337" s="49"/>
      <c r="J337" s="49"/>
    </row>
    <row r="338" spans="1:10" ht="12.75">
      <c r="A338" s="60" t="s">
        <v>13</v>
      </c>
      <c r="B338" s="60"/>
      <c r="C338" s="60"/>
      <c r="D338" s="9" t="s">
        <v>37</v>
      </c>
      <c r="E338" s="9" t="s">
        <v>38</v>
      </c>
      <c r="F338" s="9" t="s">
        <v>50</v>
      </c>
      <c r="G338" s="9" t="s">
        <v>39</v>
      </c>
      <c r="H338" s="9" t="s">
        <v>40</v>
      </c>
      <c r="I338" s="9" t="s">
        <v>12</v>
      </c>
      <c r="J338" s="22">
        <v>256459</v>
      </c>
    </row>
    <row r="339" spans="1:10" ht="12.75">
      <c r="A339" s="60" t="s">
        <v>15</v>
      </c>
      <c r="B339" s="60"/>
      <c r="C339" s="60"/>
      <c r="D339" s="9" t="s">
        <v>37</v>
      </c>
      <c r="E339" s="9" t="s">
        <v>38</v>
      </c>
      <c r="F339" s="9" t="s">
        <v>50</v>
      </c>
      <c r="G339" s="9" t="s">
        <v>39</v>
      </c>
      <c r="H339" s="9" t="s">
        <v>40</v>
      </c>
      <c r="I339" s="9" t="s">
        <v>14</v>
      </c>
      <c r="J339" s="22">
        <v>87709</v>
      </c>
    </row>
    <row r="340" spans="1:10" ht="12.75">
      <c r="A340" s="56" t="s">
        <v>101</v>
      </c>
      <c r="B340" s="57"/>
      <c r="C340" s="58"/>
      <c r="D340" s="9" t="s">
        <v>37</v>
      </c>
      <c r="E340" s="9" t="s">
        <v>38</v>
      </c>
      <c r="F340" s="9" t="s">
        <v>50</v>
      </c>
      <c r="G340" s="9" t="s">
        <v>39</v>
      </c>
      <c r="H340" s="9" t="s">
        <v>40</v>
      </c>
      <c r="I340" s="9" t="s">
        <v>27</v>
      </c>
      <c r="J340" s="22">
        <v>17657</v>
      </c>
    </row>
    <row r="341" spans="1:10" ht="12.75">
      <c r="A341" s="78" t="s">
        <v>51</v>
      </c>
      <c r="B341" s="78"/>
      <c r="C341" s="78"/>
      <c r="D341" s="9" t="s">
        <v>37</v>
      </c>
      <c r="E341" s="9" t="s">
        <v>38</v>
      </c>
      <c r="F341" s="9" t="s">
        <v>50</v>
      </c>
      <c r="G341" s="9" t="s">
        <v>39</v>
      </c>
      <c r="H341" s="9" t="s">
        <v>40</v>
      </c>
      <c r="I341" s="9" t="s">
        <v>52</v>
      </c>
      <c r="J341" s="22">
        <f>SUM(J342+J343+J344+J345)</f>
        <v>916497</v>
      </c>
    </row>
    <row r="342" spans="1:10" ht="12.75">
      <c r="A342" s="74" t="s">
        <v>42</v>
      </c>
      <c r="B342" s="74"/>
      <c r="C342" s="74"/>
      <c r="D342" s="12" t="s">
        <v>37</v>
      </c>
      <c r="E342" s="12" t="s">
        <v>38</v>
      </c>
      <c r="F342" s="12" t="s">
        <v>50</v>
      </c>
      <c r="G342" s="12" t="s">
        <v>39</v>
      </c>
      <c r="H342" s="12" t="s">
        <v>39</v>
      </c>
      <c r="I342" s="12" t="s">
        <v>52</v>
      </c>
      <c r="J342" s="14">
        <v>262513</v>
      </c>
    </row>
    <row r="343" spans="1:10" ht="12.75">
      <c r="A343" s="74" t="s">
        <v>41</v>
      </c>
      <c r="B343" s="74"/>
      <c r="C343" s="74"/>
      <c r="D343" s="12" t="s">
        <v>37</v>
      </c>
      <c r="E343" s="12" t="s">
        <v>38</v>
      </c>
      <c r="F343" s="12" t="s">
        <v>50</v>
      </c>
      <c r="G343" s="12" t="s">
        <v>39</v>
      </c>
      <c r="H343" s="12" t="s">
        <v>45</v>
      </c>
      <c r="I343" s="12" t="s">
        <v>52</v>
      </c>
      <c r="J343" s="14">
        <v>549672</v>
      </c>
    </row>
    <row r="344" spans="1:10" ht="12.75">
      <c r="A344" s="74" t="s">
        <v>43</v>
      </c>
      <c r="B344" s="74"/>
      <c r="C344" s="74"/>
      <c r="D344" s="12" t="s">
        <v>37</v>
      </c>
      <c r="E344" s="12" t="s">
        <v>38</v>
      </c>
      <c r="F344" s="12" t="s">
        <v>50</v>
      </c>
      <c r="G344" s="12" t="s">
        <v>39</v>
      </c>
      <c r="H344" s="12" t="s">
        <v>46</v>
      </c>
      <c r="I344" s="12" t="s">
        <v>52</v>
      </c>
      <c r="J344" s="14">
        <v>12030</v>
      </c>
    </row>
    <row r="345" spans="1:10" ht="12.75">
      <c r="A345" s="74" t="s">
        <v>44</v>
      </c>
      <c r="B345" s="74"/>
      <c r="C345" s="74"/>
      <c r="D345" s="12" t="s">
        <v>37</v>
      </c>
      <c r="E345" s="12" t="s">
        <v>38</v>
      </c>
      <c r="F345" s="12" t="s">
        <v>50</v>
      </c>
      <c r="G345" s="12" t="s">
        <v>39</v>
      </c>
      <c r="H345" s="12" t="s">
        <v>47</v>
      </c>
      <c r="I345" s="12" t="s">
        <v>52</v>
      </c>
      <c r="J345" s="14">
        <v>92282</v>
      </c>
    </row>
    <row r="346" spans="1:10" ht="12.75">
      <c r="A346" s="78" t="s">
        <v>34</v>
      </c>
      <c r="B346" s="78"/>
      <c r="C346" s="78"/>
      <c r="D346" s="9" t="s">
        <v>37</v>
      </c>
      <c r="E346" s="9" t="s">
        <v>38</v>
      </c>
      <c r="F346" s="9" t="s">
        <v>50</v>
      </c>
      <c r="G346" s="9" t="s">
        <v>39</v>
      </c>
      <c r="H346" s="9" t="s">
        <v>40</v>
      </c>
      <c r="I346" s="9" t="s">
        <v>28</v>
      </c>
      <c r="J346" s="22">
        <f>SUM(J347+J348+J349+J350+J351+J352)</f>
        <v>167308.59</v>
      </c>
    </row>
    <row r="347" spans="1:10" ht="12.75">
      <c r="A347" s="50" t="s">
        <v>62</v>
      </c>
      <c r="B347" s="51"/>
      <c r="C347" s="52"/>
      <c r="D347" s="12" t="s">
        <v>37</v>
      </c>
      <c r="E347" s="12" t="s">
        <v>38</v>
      </c>
      <c r="F347" s="12" t="s">
        <v>50</v>
      </c>
      <c r="G347" s="12" t="s">
        <v>39</v>
      </c>
      <c r="H347" s="12" t="s">
        <v>40</v>
      </c>
      <c r="I347" s="12" t="s">
        <v>28</v>
      </c>
      <c r="J347" s="14">
        <v>15814.28</v>
      </c>
    </row>
    <row r="348" spans="1:10" ht="12.75">
      <c r="A348" s="75" t="s">
        <v>77</v>
      </c>
      <c r="B348" s="76"/>
      <c r="C348" s="77"/>
      <c r="D348" s="12" t="s">
        <v>37</v>
      </c>
      <c r="E348" s="12" t="s">
        <v>38</v>
      </c>
      <c r="F348" s="12" t="s">
        <v>50</v>
      </c>
      <c r="G348" s="12" t="s">
        <v>39</v>
      </c>
      <c r="H348" s="12" t="s">
        <v>40</v>
      </c>
      <c r="I348" s="12" t="s">
        <v>28</v>
      </c>
      <c r="J348" s="14">
        <v>7747.31</v>
      </c>
    </row>
    <row r="349" spans="1:10" ht="12.75">
      <c r="A349" s="74" t="s">
        <v>78</v>
      </c>
      <c r="B349" s="74"/>
      <c r="C349" s="74"/>
      <c r="D349" s="12" t="s">
        <v>37</v>
      </c>
      <c r="E349" s="12" t="s">
        <v>38</v>
      </c>
      <c r="F349" s="12" t="s">
        <v>50</v>
      </c>
      <c r="G349" s="12" t="s">
        <v>39</v>
      </c>
      <c r="H349" s="12" t="s">
        <v>40</v>
      </c>
      <c r="I349" s="12" t="s">
        <v>28</v>
      </c>
      <c r="J349" s="14">
        <v>13947</v>
      </c>
    </row>
    <row r="350" spans="1:10" ht="12.75">
      <c r="A350" s="75" t="s">
        <v>92</v>
      </c>
      <c r="B350" s="76"/>
      <c r="C350" s="77"/>
      <c r="D350" s="12" t="s">
        <v>37</v>
      </c>
      <c r="E350" s="12" t="s">
        <v>38</v>
      </c>
      <c r="F350" s="12" t="s">
        <v>50</v>
      </c>
      <c r="G350" s="12" t="s">
        <v>39</v>
      </c>
      <c r="H350" s="12" t="s">
        <v>40</v>
      </c>
      <c r="I350" s="12" t="s">
        <v>28</v>
      </c>
      <c r="J350" s="14">
        <v>85000</v>
      </c>
    </row>
    <row r="351" spans="1:10" ht="12.75">
      <c r="A351" s="75" t="s">
        <v>93</v>
      </c>
      <c r="B351" s="76"/>
      <c r="C351" s="77"/>
      <c r="D351" s="12" t="s">
        <v>37</v>
      </c>
      <c r="E351" s="12" t="s">
        <v>38</v>
      </c>
      <c r="F351" s="12" t="s">
        <v>50</v>
      </c>
      <c r="G351" s="12" t="s">
        <v>39</v>
      </c>
      <c r="H351" s="12" t="s">
        <v>40</v>
      </c>
      <c r="I351" s="12" t="s">
        <v>28</v>
      </c>
      <c r="J351" s="14">
        <v>40000</v>
      </c>
    </row>
    <row r="352" spans="1:10" ht="12.75">
      <c r="A352" s="75" t="s">
        <v>94</v>
      </c>
      <c r="B352" s="76"/>
      <c r="C352" s="77"/>
      <c r="D352" s="12" t="s">
        <v>37</v>
      </c>
      <c r="E352" s="12" t="s">
        <v>38</v>
      </c>
      <c r="F352" s="12" t="s">
        <v>50</v>
      </c>
      <c r="G352" s="12" t="s">
        <v>39</v>
      </c>
      <c r="H352" s="12" t="s">
        <v>40</v>
      </c>
      <c r="I352" s="12" t="s">
        <v>28</v>
      </c>
      <c r="J352" s="14">
        <v>4800</v>
      </c>
    </row>
    <row r="353" spans="1:10" ht="12.75">
      <c r="A353" s="60" t="s">
        <v>33</v>
      </c>
      <c r="B353" s="60"/>
      <c r="C353" s="60"/>
      <c r="D353" s="9" t="s">
        <v>37</v>
      </c>
      <c r="E353" s="9" t="s">
        <v>38</v>
      </c>
      <c r="F353" s="9" t="s">
        <v>50</v>
      </c>
      <c r="G353" s="9" t="s">
        <v>39</v>
      </c>
      <c r="H353" s="9" t="s">
        <v>40</v>
      </c>
      <c r="I353" s="9" t="s">
        <v>29</v>
      </c>
      <c r="J353" s="22">
        <f>SUM(J354+J356+J357+J358+J359+J362+J360+J361+J355+J367+J363+J364+J366+J365)</f>
        <v>97284.41</v>
      </c>
    </row>
    <row r="354" spans="1:10" ht="12.75">
      <c r="A354" s="74" t="s">
        <v>63</v>
      </c>
      <c r="B354" s="74"/>
      <c r="C354" s="74"/>
      <c r="D354" s="12" t="s">
        <v>37</v>
      </c>
      <c r="E354" s="12" t="s">
        <v>38</v>
      </c>
      <c r="F354" s="12" t="s">
        <v>50</v>
      </c>
      <c r="G354" s="12" t="s">
        <v>39</v>
      </c>
      <c r="H354" s="12" t="s">
        <v>40</v>
      </c>
      <c r="I354" s="12" t="s">
        <v>29</v>
      </c>
      <c r="J354" s="14">
        <v>12000</v>
      </c>
    </row>
    <row r="355" spans="1:10" ht="12.75">
      <c r="A355" s="75" t="s">
        <v>120</v>
      </c>
      <c r="B355" s="76"/>
      <c r="C355" s="77"/>
      <c r="D355" s="12" t="s">
        <v>37</v>
      </c>
      <c r="E355" s="12" t="s">
        <v>38</v>
      </c>
      <c r="F355" s="12" t="s">
        <v>50</v>
      </c>
      <c r="G355" s="12" t="s">
        <v>39</v>
      </c>
      <c r="H355" s="12" t="s">
        <v>40</v>
      </c>
      <c r="I355" s="12" t="s">
        <v>29</v>
      </c>
      <c r="J355" s="14">
        <v>7023.21</v>
      </c>
    </row>
    <row r="356" spans="1:10" ht="12.75">
      <c r="A356" s="74" t="s">
        <v>79</v>
      </c>
      <c r="B356" s="74"/>
      <c r="C356" s="74"/>
      <c r="D356" s="12" t="s">
        <v>37</v>
      </c>
      <c r="E356" s="12" t="s">
        <v>38</v>
      </c>
      <c r="F356" s="12" t="s">
        <v>50</v>
      </c>
      <c r="G356" s="12" t="s">
        <v>39</v>
      </c>
      <c r="H356" s="12" t="s">
        <v>40</v>
      </c>
      <c r="I356" s="12" t="s">
        <v>29</v>
      </c>
      <c r="J356" s="14">
        <v>203.39</v>
      </c>
    </row>
    <row r="357" spans="1:10" ht="12.75">
      <c r="A357" s="75" t="s">
        <v>91</v>
      </c>
      <c r="B357" s="76"/>
      <c r="C357" s="77"/>
      <c r="D357" s="12" t="s">
        <v>37</v>
      </c>
      <c r="E357" s="12" t="s">
        <v>38</v>
      </c>
      <c r="F357" s="12" t="s">
        <v>50</v>
      </c>
      <c r="G357" s="12" t="s">
        <v>39</v>
      </c>
      <c r="H357" s="12" t="s">
        <v>40</v>
      </c>
      <c r="I357" s="12" t="s">
        <v>29</v>
      </c>
      <c r="J357" s="14">
        <v>840</v>
      </c>
    </row>
    <row r="358" spans="1:10" ht="12.75">
      <c r="A358" s="75" t="s">
        <v>98</v>
      </c>
      <c r="B358" s="76"/>
      <c r="C358" s="77"/>
      <c r="D358" s="12" t="s">
        <v>37</v>
      </c>
      <c r="E358" s="12" t="s">
        <v>38</v>
      </c>
      <c r="F358" s="12" t="s">
        <v>50</v>
      </c>
      <c r="G358" s="12" t="s">
        <v>39</v>
      </c>
      <c r="H358" s="12" t="s">
        <v>40</v>
      </c>
      <c r="I358" s="12" t="s">
        <v>29</v>
      </c>
      <c r="J358" s="14">
        <v>3000</v>
      </c>
    </row>
    <row r="359" spans="1:10" ht="12.75">
      <c r="A359" s="75" t="s">
        <v>170</v>
      </c>
      <c r="B359" s="76"/>
      <c r="C359" s="77"/>
      <c r="D359" s="12" t="s">
        <v>37</v>
      </c>
      <c r="E359" s="12" t="s">
        <v>38</v>
      </c>
      <c r="F359" s="12" t="s">
        <v>50</v>
      </c>
      <c r="G359" s="12" t="s">
        <v>39</v>
      </c>
      <c r="H359" s="12" t="s">
        <v>40</v>
      </c>
      <c r="I359" s="12" t="s">
        <v>29</v>
      </c>
      <c r="J359" s="14">
        <v>10000</v>
      </c>
    </row>
    <row r="360" spans="1:10" ht="12.75">
      <c r="A360" s="75" t="s">
        <v>80</v>
      </c>
      <c r="B360" s="76"/>
      <c r="C360" s="77"/>
      <c r="D360" s="12" t="s">
        <v>37</v>
      </c>
      <c r="E360" s="12" t="s">
        <v>38</v>
      </c>
      <c r="F360" s="12" t="s">
        <v>50</v>
      </c>
      <c r="G360" s="12" t="s">
        <v>39</v>
      </c>
      <c r="H360" s="12" t="s">
        <v>40</v>
      </c>
      <c r="I360" s="12" t="s">
        <v>29</v>
      </c>
      <c r="J360" s="14">
        <v>21993</v>
      </c>
    </row>
    <row r="361" spans="1:10" ht="12.75">
      <c r="A361" s="75" t="s">
        <v>99</v>
      </c>
      <c r="B361" s="76"/>
      <c r="C361" s="77"/>
      <c r="D361" s="12" t="s">
        <v>37</v>
      </c>
      <c r="E361" s="12" t="s">
        <v>38</v>
      </c>
      <c r="F361" s="12" t="s">
        <v>50</v>
      </c>
      <c r="G361" s="12" t="s">
        <v>39</v>
      </c>
      <c r="H361" s="12" t="s">
        <v>40</v>
      </c>
      <c r="I361" s="12" t="s">
        <v>29</v>
      </c>
      <c r="J361" s="14">
        <v>13498.72</v>
      </c>
    </row>
    <row r="362" spans="1:10" ht="12.75">
      <c r="A362" s="75" t="s">
        <v>95</v>
      </c>
      <c r="B362" s="76"/>
      <c r="C362" s="77"/>
      <c r="D362" s="12" t="s">
        <v>37</v>
      </c>
      <c r="E362" s="12" t="s">
        <v>38</v>
      </c>
      <c r="F362" s="12" t="s">
        <v>50</v>
      </c>
      <c r="G362" s="12" t="s">
        <v>39</v>
      </c>
      <c r="H362" s="12" t="s">
        <v>40</v>
      </c>
      <c r="I362" s="12" t="s">
        <v>29</v>
      </c>
      <c r="J362" s="14">
        <v>8000</v>
      </c>
    </row>
    <row r="363" spans="1:10" ht="12.75">
      <c r="A363" s="75" t="s">
        <v>168</v>
      </c>
      <c r="B363" s="76"/>
      <c r="C363" s="77"/>
      <c r="D363" s="12" t="s">
        <v>37</v>
      </c>
      <c r="E363" s="12" t="s">
        <v>38</v>
      </c>
      <c r="F363" s="12" t="s">
        <v>50</v>
      </c>
      <c r="G363" s="12" t="s">
        <v>39</v>
      </c>
      <c r="H363" s="12" t="s">
        <v>40</v>
      </c>
      <c r="I363" s="12" t="s">
        <v>29</v>
      </c>
      <c r="J363" s="14">
        <v>1600</v>
      </c>
    </row>
    <row r="364" spans="1:10" ht="12.75">
      <c r="A364" s="75" t="s">
        <v>110</v>
      </c>
      <c r="B364" s="76"/>
      <c r="C364" s="77"/>
      <c r="D364" s="12" t="s">
        <v>37</v>
      </c>
      <c r="E364" s="12" t="s">
        <v>38</v>
      </c>
      <c r="F364" s="12" t="s">
        <v>50</v>
      </c>
      <c r="G364" s="12" t="s">
        <v>39</v>
      </c>
      <c r="H364" s="12" t="s">
        <v>40</v>
      </c>
      <c r="I364" s="12" t="s">
        <v>29</v>
      </c>
      <c r="J364" s="14">
        <v>7840.4</v>
      </c>
    </row>
    <row r="365" spans="1:10" ht="12.75">
      <c r="A365" s="75" t="s">
        <v>171</v>
      </c>
      <c r="B365" s="76"/>
      <c r="C365" s="77"/>
      <c r="D365" s="12" t="s">
        <v>37</v>
      </c>
      <c r="E365" s="12" t="s">
        <v>38</v>
      </c>
      <c r="F365" s="12" t="s">
        <v>50</v>
      </c>
      <c r="G365" s="12" t="s">
        <v>39</v>
      </c>
      <c r="H365" s="12" t="s">
        <v>40</v>
      </c>
      <c r="I365" s="12" t="s">
        <v>29</v>
      </c>
      <c r="J365" s="14">
        <v>2550</v>
      </c>
    </row>
    <row r="366" spans="1:10" ht="12.75">
      <c r="A366" s="75" t="s">
        <v>169</v>
      </c>
      <c r="B366" s="76"/>
      <c r="C366" s="77"/>
      <c r="D366" s="12" t="s">
        <v>37</v>
      </c>
      <c r="E366" s="12" t="s">
        <v>38</v>
      </c>
      <c r="F366" s="12" t="s">
        <v>50</v>
      </c>
      <c r="G366" s="12" t="s">
        <v>39</v>
      </c>
      <c r="H366" s="12" t="s">
        <v>40</v>
      </c>
      <c r="I366" s="12" t="s">
        <v>29</v>
      </c>
      <c r="J366" s="14">
        <v>3000</v>
      </c>
    </row>
    <row r="367" spans="1:10" ht="12.75">
      <c r="A367" s="75" t="s">
        <v>90</v>
      </c>
      <c r="B367" s="76"/>
      <c r="C367" s="77"/>
      <c r="D367" s="12" t="s">
        <v>37</v>
      </c>
      <c r="E367" s="12" t="s">
        <v>38</v>
      </c>
      <c r="F367" s="12" t="s">
        <v>50</v>
      </c>
      <c r="G367" s="12" t="s">
        <v>39</v>
      </c>
      <c r="H367" s="12" t="s">
        <v>40</v>
      </c>
      <c r="I367" s="12" t="s">
        <v>28</v>
      </c>
      <c r="J367" s="14">
        <v>5735.69</v>
      </c>
    </row>
    <row r="368" spans="1:10" ht="12.75">
      <c r="A368" s="60" t="s">
        <v>35</v>
      </c>
      <c r="B368" s="60"/>
      <c r="C368" s="60"/>
      <c r="D368" s="9" t="s">
        <v>37</v>
      </c>
      <c r="E368" s="9" t="s">
        <v>38</v>
      </c>
      <c r="F368" s="9" t="s">
        <v>50</v>
      </c>
      <c r="G368" s="9" t="s">
        <v>39</v>
      </c>
      <c r="H368" s="9" t="s">
        <v>40</v>
      </c>
      <c r="I368" s="9" t="s">
        <v>30</v>
      </c>
      <c r="J368" s="22">
        <f>SUM(J369+J370)</f>
        <v>11000</v>
      </c>
    </row>
    <row r="369" spans="1:10" ht="12.75">
      <c r="A369" s="74" t="s">
        <v>64</v>
      </c>
      <c r="B369" s="74"/>
      <c r="C369" s="74"/>
      <c r="D369" s="12" t="s">
        <v>37</v>
      </c>
      <c r="E369" s="12" t="s">
        <v>38</v>
      </c>
      <c r="F369" s="12" t="s">
        <v>50</v>
      </c>
      <c r="G369" s="12" t="s">
        <v>39</v>
      </c>
      <c r="H369" s="12" t="s">
        <v>40</v>
      </c>
      <c r="I369" s="12" t="s">
        <v>30</v>
      </c>
      <c r="J369" s="14">
        <v>9000</v>
      </c>
    </row>
    <row r="370" spans="1:10" ht="12.75">
      <c r="A370" s="74" t="s">
        <v>65</v>
      </c>
      <c r="B370" s="74"/>
      <c r="C370" s="74"/>
      <c r="D370" s="12" t="s">
        <v>37</v>
      </c>
      <c r="E370" s="12" t="s">
        <v>38</v>
      </c>
      <c r="F370" s="12" t="s">
        <v>50</v>
      </c>
      <c r="G370" s="12" t="s">
        <v>39</v>
      </c>
      <c r="H370" s="12" t="s">
        <v>40</v>
      </c>
      <c r="I370" s="12" t="s">
        <v>30</v>
      </c>
      <c r="J370" s="14">
        <v>2000</v>
      </c>
    </row>
    <row r="371" spans="1:10" ht="12.75">
      <c r="A371" s="60" t="s">
        <v>32</v>
      </c>
      <c r="B371" s="60"/>
      <c r="C371" s="60"/>
      <c r="D371" s="9" t="s">
        <v>37</v>
      </c>
      <c r="E371" s="9" t="s">
        <v>38</v>
      </c>
      <c r="F371" s="9" t="s">
        <v>50</v>
      </c>
      <c r="G371" s="9" t="s">
        <v>39</v>
      </c>
      <c r="H371" s="9" t="s">
        <v>40</v>
      </c>
      <c r="I371" s="9" t="s">
        <v>31</v>
      </c>
      <c r="J371" s="22">
        <f>SUM(J373+J372+J376+J377+J378+J374+J375)</f>
        <v>531838</v>
      </c>
    </row>
    <row r="372" spans="1:10" ht="12.75">
      <c r="A372" s="56" t="s">
        <v>100</v>
      </c>
      <c r="B372" s="57"/>
      <c r="C372" s="58"/>
      <c r="D372" s="9" t="s">
        <v>37</v>
      </c>
      <c r="E372" s="9" t="s">
        <v>38</v>
      </c>
      <c r="F372" s="9" t="s">
        <v>50</v>
      </c>
      <c r="G372" s="9" t="s">
        <v>39</v>
      </c>
      <c r="H372" s="9" t="s">
        <v>40</v>
      </c>
      <c r="I372" s="9" t="s">
        <v>31</v>
      </c>
      <c r="J372" s="14">
        <v>7000</v>
      </c>
    </row>
    <row r="373" spans="1:10" ht="12.75">
      <c r="A373" s="74" t="s">
        <v>56</v>
      </c>
      <c r="B373" s="74"/>
      <c r="C373" s="74"/>
      <c r="D373" s="12" t="s">
        <v>37</v>
      </c>
      <c r="E373" s="12" t="s">
        <v>38</v>
      </c>
      <c r="F373" s="12" t="s">
        <v>50</v>
      </c>
      <c r="G373" s="12" t="s">
        <v>39</v>
      </c>
      <c r="H373" s="12" t="s">
        <v>40</v>
      </c>
      <c r="I373" s="12" t="s">
        <v>31</v>
      </c>
      <c r="J373" s="14">
        <v>8358</v>
      </c>
    </row>
    <row r="374" spans="1:10" ht="12.75">
      <c r="A374" s="75" t="s">
        <v>175</v>
      </c>
      <c r="B374" s="76"/>
      <c r="C374" s="77"/>
      <c r="D374" s="12" t="s">
        <v>37</v>
      </c>
      <c r="E374" s="12" t="s">
        <v>38</v>
      </c>
      <c r="F374" s="12" t="s">
        <v>50</v>
      </c>
      <c r="G374" s="12" t="s">
        <v>39</v>
      </c>
      <c r="H374" s="12" t="s">
        <v>40</v>
      </c>
      <c r="I374" s="12" t="s">
        <v>31</v>
      </c>
      <c r="J374" s="14">
        <v>2185</v>
      </c>
    </row>
    <row r="375" spans="1:10" ht="12.75">
      <c r="A375" s="75" t="s">
        <v>191</v>
      </c>
      <c r="B375" s="76"/>
      <c r="C375" s="77"/>
      <c r="D375" s="12" t="s">
        <v>37</v>
      </c>
      <c r="E375" s="12" t="s">
        <v>38</v>
      </c>
      <c r="F375" s="12" t="s">
        <v>50</v>
      </c>
      <c r="G375" s="12" t="s">
        <v>39</v>
      </c>
      <c r="H375" s="12" t="s">
        <v>40</v>
      </c>
      <c r="I375" s="12" t="s">
        <v>31</v>
      </c>
      <c r="J375" s="14">
        <v>3360</v>
      </c>
    </row>
    <row r="376" spans="1:10" ht="12.75">
      <c r="A376" s="74" t="s">
        <v>57</v>
      </c>
      <c r="B376" s="74"/>
      <c r="C376" s="74"/>
      <c r="D376" s="12" t="s">
        <v>37</v>
      </c>
      <c r="E376" s="12" t="s">
        <v>38</v>
      </c>
      <c r="F376" s="12" t="s">
        <v>50</v>
      </c>
      <c r="G376" s="12" t="s">
        <v>39</v>
      </c>
      <c r="H376" s="12" t="s">
        <v>58</v>
      </c>
      <c r="I376" s="12" t="s">
        <v>31</v>
      </c>
      <c r="J376" s="14">
        <v>77900</v>
      </c>
    </row>
    <row r="377" spans="1:10" ht="12.75">
      <c r="A377" s="74" t="s">
        <v>66</v>
      </c>
      <c r="B377" s="74"/>
      <c r="C377" s="74"/>
      <c r="D377" s="12" t="s">
        <v>37</v>
      </c>
      <c r="E377" s="12" t="s">
        <v>38</v>
      </c>
      <c r="F377" s="12" t="s">
        <v>50</v>
      </c>
      <c r="G377" s="12" t="s">
        <v>39</v>
      </c>
      <c r="H377" s="12" t="s">
        <v>67</v>
      </c>
      <c r="I377" s="12" t="s">
        <v>31</v>
      </c>
      <c r="J377" s="14">
        <v>400635</v>
      </c>
    </row>
    <row r="378" spans="1:10" ht="12.75">
      <c r="A378" s="71" t="s">
        <v>167</v>
      </c>
      <c r="B378" s="72"/>
      <c r="C378" s="73"/>
      <c r="D378" s="12" t="s">
        <v>37</v>
      </c>
      <c r="E378" s="12" t="s">
        <v>38</v>
      </c>
      <c r="F378" s="12" t="s">
        <v>50</v>
      </c>
      <c r="G378" s="12" t="s">
        <v>39</v>
      </c>
      <c r="H378" s="12" t="s">
        <v>40</v>
      </c>
      <c r="I378" s="12" t="s">
        <v>31</v>
      </c>
      <c r="J378" s="14">
        <v>32400</v>
      </c>
    </row>
    <row r="379" spans="1:10" ht="12.75">
      <c r="A379" s="60" t="s">
        <v>32</v>
      </c>
      <c r="B379" s="60"/>
      <c r="C379" s="60"/>
      <c r="D379" s="9" t="s">
        <v>37</v>
      </c>
      <c r="E379" s="9" t="s">
        <v>38</v>
      </c>
      <c r="F379" s="9" t="s">
        <v>55</v>
      </c>
      <c r="G379" s="9" t="s">
        <v>60</v>
      </c>
      <c r="H379" s="9" t="s">
        <v>59</v>
      </c>
      <c r="I379" s="9" t="s">
        <v>31</v>
      </c>
      <c r="J379" s="22">
        <v>71343.8</v>
      </c>
    </row>
    <row r="380" spans="1:10" ht="12.75">
      <c r="A380" s="74" t="s">
        <v>76</v>
      </c>
      <c r="B380" s="74"/>
      <c r="C380" s="74"/>
      <c r="D380" s="12" t="s">
        <v>37</v>
      </c>
      <c r="E380" s="12" t="s">
        <v>38</v>
      </c>
      <c r="F380" s="12" t="s">
        <v>61</v>
      </c>
      <c r="G380" s="12" t="s">
        <v>60</v>
      </c>
      <c r="H380" s="12" t="s">
        <v>59</v>
      </c>
      <c r="I380" s="12" t="s">
        <v>31</v>
      </c>
      <c r="J380" s="14">
        <v>71343.8</v>
      </c>
    </row>
    <row r="381" spans="1:10" ht="12.75">
      <c r="A381" s="53" t="s">
        <v>68</v>
      </c>
      <c r="B381" s="54"/>
      <c r="C381" s="55"/>
      <c r="D381" s="11" t="s">
        <v>11</v>
      </c>
      <c r="E381" s="11" t="s">
        <v>11</v>
      </c>
      <c r="F381" s="11" t="s">
        <v>11</v>
      </c>
      <c r="G381" s="11" t="s">
        <v>11</v>
      </c>
      <c r="H381" s="11"/>
      <c r="I381" s="11"/>
      <c r="J381" s="22">
        <f>SUM(J338+J339+J340+J341+J346+J353+J368+J371+J379)</f>
        <v>2157096.8</v>
      </c>
    </row>
    <row r="382" spans="1:10" ht="12.75">
      <c r="A382" s="56" t="s">
        <v>69</v>
      </c>
      <c r="B382" s="57"/>
      <c r="C382" s="58"/>
      <c r="D382" s="9" t="s">
        <v>37</v>
      </c>
      <c r="E382" s="9" t="s">
        <v>38</v>
      </c>
      <c r="F382" s="9" t="s">
        <v>72</v>
      </c>
      <c r="G382" s="9" t="s">
        <v>39</v>
      </c>
      <c r="H382" s="9" t="s">
        <v>73</v>
      </c>
      <c r="I382" s="9" t="s">
        <v>12</v>
      </c>
      <c r="J382" s="22">
        <v>7603759.61</v>
      </c>
    </row>
    <row r="383" spans="1:10" ht="12.75">
      <c r="A383" s="56" t="s">
        <v>84</v>
      </c>
      <c r="B383" s="57"/>
      <c r="C383" s="58"/>
      <c r="D383" s="9" t="s">
        <v>37</v>
      </c>
      <c r="E383" s="9" t="s">
        <v>38</v>
      </c>
      <c r="F383" s="9" t="s">
        <v>72</v>
      </c>
      <c r="G383" s="9" t="s">
        <v>39</v>
      </c>
      <c r="H383" s="9" t="s">
        <v>73</v>
      </c>
      <c r="I383" s="9" t="s">
        <v>74</v>
      </c>
      <c r="J383" s="22">
        <v>67032</v>
      </c>
    </row>
    <row r="384" spans="1:10" ht="12.75">
      <c r="A384" s="65" t="s">
        <v>83</v>
      </c>
      <c r="B384" s="66"/>
      <c r="C384" s="67"/>
      <c r="D384" s="9" t="s">
        <v>37</v>
      </c>
      <c r="E384" s="9" t="s">
        <v>38</v>
      </c>
      <c r="F384" s="9" t="s">
        <v>72</v>
      </c>
      <c r="G384" s="9" t="s">
        <v>39</v>
      </c>
      <c r="H384" s="9" t="s">
        <v>73</v>
      </c>
      <c r="I384" s="9" t="s">
        <v>74</v>
      </c>
      <c r="J384" s="14">
        <v>67032</v>
      </c>
    </row>
    <row r="385" spans="1:10" ht="12.75">
      <c r="A385" s="56" t="s">
        <v>15</v>
      </c>
      <c r="B385" s="57"/>
      <c r="C385" s="58"/>
      <c r="D385" s="9" t="s">
        <v>37</v>
      </c>
      <c r="E385" s="9" t="s">
        <v>38</v>
      </c>
      <c r="F385" s="9" t="s">
        <v>72</v>
      </c>
      <c r="G385" s="9" t="s">
        <v>39</v>
      </c>
      <c r="H385" s="9" t="s">
        <v>73</v>
      </c>
      <c r="I385" s="9" t="s">
        <v>14</v>
      </c>
      <c r="J385" s="22">
        <v>2600485.78</v>
      </c>
    </row>
    <row r="386" spans="1:10" ht="12.75">
      <c r="A386" s="56" t="s">
        <v>101</v>
      </c>
      <c r="B386" s="57"/>
      <c r="C386" s="58"/>
      <c r="D386" s="9" t="s">
        <v>37</v>
      </c>
      <c r="E386" s="9" t="s">
        <v>38</v>
      </c>
      <c r="F386" s="9" t="s">
        <v>72</v>
      </c>
      <c r="G386" s="9" t="s">
        <v>39</v>
      </c>
      <c r="H386" s="9" t="s">
        <v>73</v>
      </c>
      <c r="I386" s="9" t="s">
        <v>27</v>
      </c>
      <c r="J386" s="22">
        <v>33700</v>
      </c>
    </row>
    <row r="387" spans="1:10" ht="12.75">
      <c r="A387" s="65" t="s">
        <v>117</v>
      </c>
      <c r="B387" s="66"/>
      <c r="C387" s="67"/>
      <c r="D387" s="9" t="s">
        <v>37</v>
      </c>
      <c r="E387" s="9" t="s">
        <v>38</v>
      </c>
      <c r="F387" s="9" t="s">
        <v>72</v>
      </c>
      <c r="G387" s="9" t="s">
        <v>39</v>
      </c>
      <c r="H387" s="9" t="s">
        <v>73</v>
      </c>
      <c r="I387" s="9" t="s">
        <v>119</v>
      </c>
      <c r="J387" s="22">
        <f>SUM(J388)</f>
        <v>18855</v>
      </c>
    </row>
    <row r="388" spans="1:10" ht="12.75">
      <c r="A388" s="65" t="s">
        <v>118</v>
      </c>
      <c r="B388" s="66"/>
      <c r="C388" s="67"/>
      <c r="D388" s="9" t="s">
        <v>37</v>
      </c>
      <c r="E388" s="9" t="s">
        <v>38</v>
      </c>
      <c r="F388" s="9" t="s">
        <v>72</v>
      </c>
      <c r="G388" s="9" t="s">
        <v>39</v>
      </c>
      <c r="H388" s="9" t="s">
        <v>73</v>
      </c>
      <c r="I388" s="9" t="s">
        <v>119</v>
      </c>
      <c r="J388" s="14">
        <v>18855</v>
      </c>
    </row>
    <row r="389" spans="1:10" ht="12.75">
      <c r="A389" s="60" t="s">
        <v>108</v>
      </c>
      <c r="B389" s="60"/>
      <c r="C389" s="60"/>
      <c r="D389" s="9" t="s">
        <v>37</v>
      </c>
      <c r="E389" s="9" t="s">
        <v>38</v>
      </c>
      <c r="F389" s="9" t="s">
        <v>72</v>
      </c>
      <c r="G389" s="9" t="s">
        <v>39</v>
      </c>
      <c r="H389" s="9" t="s">
        <v>73</v>
      </c>
      <c r="I389" s="9" t="s">
        <v>29</v>
      </c>
      <c r="J389" s="22">
        <f>SUM(J390+J391+J392+J393)</f>
        <v>24298.25</v>
      </c>
    </row>
    <row r="390" spans="1:10" ht="12.75">
      <c r="A390" s="65" t="s">
        <v>109</v>
      </c>
      <c r="B390" s="66"/>
      <c r="C390" s="67"/>
      <c r="D390" s="9" t="s">
        <v>37</v>
      </c>
      <c r="E390" s="9" t="s">
        <v>38</v>
      </c>
      <c r="F390" s="9" t="s">
        <v>72</v>
      </c>
      <c r="G390" s="9" t="s">
        <v>39</v>
      </c>
      <c r="H390" s="9" t="s">
        <v>73</v>
      </c>
      <c r="I390" s="9" t="s">
        <v>29</v>
      </c>
      <c r="J390" s="14">
        <v>10560</v>
      </c>
    </row>
    <row r="391" spans="1:10" ht="12.75">
      <c r="A391" s="65" t="s">
        <v>110</v>
      </c>
      <c r="B391" s="66"/>
      <c r="C391" s="67"/>
      <c r="D391" s="9" t="s">
        <v>37</v>
      </c>
      <c r="E391" s="9" t="s">
        <v>38</v>
      </c>
      <c r="F391" s="9" t="s">
        <v>72</v>
      </c>
      <c r="G391" s="9" t="s">
        <v>39</v>
      </c>
      <c r="H391" s="9" t="s">
        <v>73</v>
      </c>
      <c r="I391" s="9" t="s">
        <v>29</v>
      </c>
      <c r="J391" s="14">
        <v>4698.25</v>
      </c>
    </row>
    <row r="392" spans="1:10" ht="12.75">
      <c r="A392" s="65" t="s">
        <v>111</v>
      </c>
      <c r="B392" s="66"/>
      <c r="C392" s="67"/>
      <c r="D392" s="9" t="s">
        <v>37</v>
      </c>
      <c r="E392" s="9" t="s">
        <v>38</v>
      </c>
      <c r="F392" s="9" t="s">
        <v>72</v>
      </c>
      <c r="G392" s="9" t="s">
        <v>39</v>
      </c>
      <c r="H392" s="9" t="s">
        <v>73</v>
      </c>
      <c r="I392" s="9" t="s">
        <v>29</v>
      </c>
      <c r="J392" s="14">
        <v>6000</v>
      </c>
    </row>
    <row r="393" spans="1:10" ht="12.75">
      <c r="A393" s="65" t="s">
        <v>112</v>
      </c>
      <c r="B393" s="66"/>
      <c r="C393" s="67"/>
      <c r="D393" s="9" t="s">
        <v>37</v>
      </c>
      <c r="E393" s="9" t="s">
        <v>38</v>
      </c>
      <c r="F393" s="9" t="s">
        <v>72</v>
      </c>
      <c r="G393" s="9" t="s">
        <v>39</v>
      </c>
      <c r="H393" s="9" t="s">
        <v>73</v>
      </c>
      <c r="I393" s="9" t="s">
        <v>29</v>
      </c>
      <c r="J393" s="14">
        <v>3040</v>
      </c>
    </row>
    <row r="394" spans="1:10" ht="12.75">
      <c r="A394" s="60" t="s">
        <v>35</v>
      </c>
      <c r="B394" s="60"/>
      <c r="C394" s="60"/>
      <c r="D394" s="9" t="s">
        <v>37</v>
      </c>
      <c r="E394" s="9" t="s">
        <v>38</v>
      </c>
      <c r="F394" s="9" t="s">
        <v>72</v>
      </c>
      <c r="G394" s="9" t="s">
        <v>39</v>
      </c>
      <c r="H394" s="9" t="s">
        <v>73</v>
      </c>
      <c r="I394" s="9" t="s">
        <v>30</v>
      </c>
      <c r="J394" s="22">
        <f>SUM(J395)</f>
        <v>2000</v>
      </c>
    </row>
    <row r="395" spans="1:10" ht="12.75">
      <c r="A395" s="65" t="s">
        <v>113</v>
      </c>
      <c r="B395" s="66"/>
      <c r="C395" s="67"/>
      <c r="D395" s="9" t="s">
        <v>37</v>
      </c>
      <c r="E395" s="9" t="s">
        <v>38</v>
      </c>
      <c r="F395" s="9" t="s">
        <v>72</v>
      </c>
      <c r="G395" s="9" t="s">
        <v>39</v>
      </c>
      <c r="H395" s="9" t="s">
        <v>73</v>
      </c>
      <c r="I395" s="9" t="s">
        <v>30</v>
      </c>
      <c r="J395" s="14">
        <v>2000</v>
      </c>
    </row>
    <row r="396" spans="1:10" ht="12.75">
      <c r="A396" s="56" t="s">
        <v>85</v>
      </c>
      <c r="B396" s="57"/>
      <c r="C396" s="58"/>
      <c r="D396" s="9" t="s">
        <v>37</v>
      </c>
      <c r="E396" s="9" t="s">
        <v>38</v>
      </c>
      <c r="F396" s="9" t="s">
        <v>72</v>
      </c>
      <c r="G396" s="9" t="s">
        <v>39</v>
      </c>
      <c r="H396" s="9" t="s">
        <v>73</v>
      </c>
      <c r="I396" s="9" t="s">
        <v>75</v>
      </c>
      <c r="J396" s="22">
        <f>SUM(J397)</f>
        <v>163661.82</v>
      </c>
    </row>
    <row r="397" spans="1:10" ht="12.75">
      <c r="A397" s="65" t="s">
        <v>86</v>
      </c>
      <c r="B397" s="66"/>
      <c r="C397" s="67"/>
      <c r="D397" s="9" t="s">
        <v>37</v>
      </c>
      <c r="E397" s="9" t="s">
        <v>38</v>
      </c>
      <c r="F397" s="9" t="s">
        <v>72</v>
      </c>
      <c r="G397" s="9" t="s">
        <v>39</v>
      </c>
      <c r="H397" s="9" t="s">
        <v>73</v>
      </c>
      <c r="I397" s="9" t="s">
        <v>75</v>
      </c>
      <c r="J397" s="14">
        <v>163661.82</v>
      </c>
    </row>
    <row r="398" spans="1:10" ht="12.75">
      <c r="A398" s="56" t="s">
        <v>87</v>
      </c>
      <c r="B398" s="57"/>
      <c r="C398" s="58"/>
      <c r="D398" s="9" t="s">
        <v>37</v>
      </c>
      <c r="E398" s="9" t="s">
        <v>38</v>
      </c>
      <c r="F398" s="9" t="s">
        <v>72</v>
      </c>
      <c r="G398" s="9" t="s">
        <v>39</v>
      </c>
      <c r="H398" s="9" t="s">
        <v>73</v>
      </c>
      <c r="I398" s="9" t="s">
        <v>31</v>
      </c>
      <c r="J398" s="22">
        <f>SUM(J399+J400+J401)</f>
        <v>14125</v>
      </c>
    </row>
    <row r="399" spans="1:10" ht="12.75">
      <c r="A399" s="65" t="s">
        <v>114</v>
      </c>
      <c r="B399" s="66"/>
      <c r="C399" s="67"/>
      <c r="D399" s="9" t="s">
        <v>37</v>
      </c>
      <c r="E399" s="9" t="s">
        <v>38</v>
      </c>
      <c r="F399" s="9" t="s">
        <v>72</v>
      </c>
      <c r="G399" s="9" t="s">
        <v>39</v>
      </c>
      <c r="H399" s="9" t="s">
        <v>73</v>
      </c>
      <c r="I399" s="9" t="s">
        <v>31</v>
      </c>
      <c r="J399" s="14">
        <v>9845</v>
      </c>
    </row>
    <row r="400" spans="1:10" ht="12.75">
      <c r="A400" s="65" t="s">
        <v>115</v>
      </c>
      <c r="B400" s="66"/>
      <c r="C400" s="67"/>
      <c r="D400" s="9" t="s">
        <v>37</v>
      </c>
      <c r="E400" s="9" t="s">
        <v>38</v>
      </c>
      <c r="F400" s="9" t="s">
        <v>72</v>
      </c>
      <c r="G400" s="9" t="s">
        <v>39</v>
      </c>
      <c r="H400" s="9" t="s">
        <v>73</v>
      </c>
      <c r="I400" s="9" t="s">
        <v>31</v>
      </c>
      <c r="J400" s="14">
        <v>3980</v>
      </c>
    </row>
    <row r="401" spans="1:10" ht="12.75">
      <c r="A401" s="56" t="s">
        <v>116</v>
      </c>
      <c r="B401" s="57"/>
      <c r="C401" s="58"/>
      <c r="D401" s="9" t="s">
        <v>37</v>
      </c>
      <c r="E401" s="9" t="s">
        <v>38</v>
      </c>
      <c r="F401" s="9" t="s">
        <v>72</v>
      </c>
      <c r="G401" s="9" t="s">
        <v>39</v>
      </c>
      <c r="H401" s="9" t="s">
        <v>73</v>
      </c>
      <c r="I401" s="9" t="s">
        <v>31</v>
      </c>
      <c r="J401" s="14">
        <v>300</v>
      </c>
    </row>
    <row r="402" spans="1:10" ht="12.75">
      <c r="A402" s="62" t="s">
        <v>68</v>
      </c>
      <c r="B402" s="63"/>
      <c r="C402" s="64"/>
      <c r="D402" s="9"/>
      <c r="E402" s="9"/>
      <c r="F402" s="9"/>
      <c r="G402" s="9"/>
      <c r="H402" s="9"/>
      <c r="I402" s="9"/>
      <c r="J402" s="22">
        <f>SUM(J382+J383+J385+J386+J387+J389+J394+J396+J398)</f>
        <v>10527917.46</v>
      </c>
    </row>
    <row r="403" spans="1:10" ht="12.75">
      <c r="A403" s="56" t="s">
        <v>69</v>
      </c>
      <c r="B403" s="57"/>
      <c r="C403" s="58"/>
      <c r="D403" s="9" t="s">
        <v>37</v>
      </c>
      <c r="E403" s="9" t="s">
        <v>38</v>
      </c>
      <c r="F403" s="9" t="s">
        <v>70</v>
      </c>
      <c r="G403" s="9" t="s">
        <v>39</v>
      </c>
      <c r="H403" s="9" t="s">
        <v>71</v>
      </c>
      <c r="I403" s="9" t="s">
        <v>12</v>
      </c>
      <c r="J403" s="14">
        <v>52374.87</v>
      </c>
    </row>
    <row r="404" spans="1:10" ht="12.75">
      <c r="A404" s="56" t="s">
        <v>15</v>
      </c>
      <c r="B404" s="57"/>
      <c r="C404" s="58"/>
      <c r="D404" s="9" t="s">
        <v>37</v>
      </c>
      <c r="E404" s="9" t="s">
        <v>38</v>
      </c>
      <c r="F404" s="9" t="s">
        <v>70</v>
      </c>
      <c r="G404" s="9" t="s">
        <v>39</v>
      </c>
      <c r="H404" s="9" t="s">
        <v>71</v>
      </c>
      <c r="I404" s="9" t="s">
        <v>14</v>
      </c>
      <c r="J404" s="14">
        <v>17960.2</v>
      </c>
    </row>
    <row r="405" spans="1:10" ht="12.75">
      <c r="A405" s="61" t="s">
        <v>68</v>
      </c>
      <c r="B405" s="61"/>
      <c r="C405" s="61"/>
      <c r="D405" s="9"/>
      <c r="E405" s="9"/>
      <c r="F405" s="9"/>
      <c r="G405" s="9"/>
      <c r="H405" s="9"/>
      <c r="I405" s="9"/>
      <c r="J405" s="22">
        <f>SUM(J403:J404)</f>
        <v>70335.07</v>
      </c>
    </row>
    <row r="406" spans="1:10" ht="12.75">
      <c r="A406" s="56" t="s">
        <v>188</v>
      </c>
      <c r="B406" s="57"/>
      <c r="C406" s="58"/>
      <c r="D406" s="9" t="s">
        <v>37</v>
      </c>
      <c r="E406" s="9" t="s">
        <v>38</v>
      </c>
      <c r="F406" s="9" t="s">
        <v>189</v>
      </c>
      <c r="G406" s="9" t="s">
        <v>39</v>
      </c>
      <c r="H406" s="9" t="s">
        <v>190</v>
      </c>
      <c r="I406" s="9" t="s">
        <v>12</v>
      </c>
      <c r="J406" s="14">
        <v>230996</v>
      </c>
    </row>
    <row r="407" spans="1:10" ht="12.75">
      <c r="A407" s="56" t="s">
        <v>15</v>
      </c>
      <c r="B407" s="57"/>
      <c r="C407" s="58"/>
      <c r="D407" s="9" t="s">
        <v>37</v>
      </c>
      <c r="E407" s="9" t="s">
        <v>38</v>
      </c>
      <c r="F407" s="9" t="s">
        <v>189</v>
      </c>
      <c r="G407" s="9" t="s">
        <v>39</v>
      </c>
      <c r="H407" s="9" t="s">
        <v>190</v>
      </c>
      <c r="I407" s="9" t="s">
        <v>14</v>
      </c>
      <c r="J407" s="14">
        <v>79000</v>
      </c>
    </row>
    <row r="408" spans="1:10" ht="12.75">
      <c r="A408" s="62" t="s">
        <v>68</v>
      </c>
      <c r="B408" s="63"/>
      <c r="C408" s="64"/>
      <c r="D408" s="9"/>
      <c r="E408" s="9"/>
      <c r="F408" s="9"/>
      <c r="G408" s="9"/>
      <c r="H408" s="9"/>
      <c r="I408" s="9"/>
      <c r="J408" s="22">
        <f>SUM(J406:J407)</f>
        <v>309996</v>
      </c>
    </row>
    <row r="409" spans="1:10" ht="12.75">
      <c r="A409" s="65" t="s">
        <v>162</v>
      </c>
      <c r="B409" s="66"/>
      <c r="C409" s="67"/>
      <c r="D409" s="9" t="s">
        <v>37</v>
      </c>
      <c r="E409" s="9" t="s">
        <v>38</v>
      </c>
      <c r="F409" s="9" t="s">
        <v>163</v>
      </c>
      <c r="G409" s="9" t="s">
        <v>60</v>
      </c>
      <c r="H409" s="9"/>
      <c r="I409" s="9" t="s">
        <v>29</v>
      </c>
      <c r="J409" s="14">
        <v>13793</v>
      </c>
    </row>
    <row r="410" spans="1:10" ht="12.75">
      <c r="A410" s="65" t="s">
        <v>164</v>
      </c>
      <c r="B410" s="66"/>
      <c r="C410" s="67"/>
      <c r="D410" s="9" t="s">
        <v>37</v>
      </c>
      <c r="E410" s="9" t="s">
        <v>38</v>
      </c>
      <c r="F410" s="9" t="s">
        <v>163</v>
      </c>
      <c r="G410" s="9" t="s">
        <v>60</v>
      </c>
      <c r="H410" s="9"/>
      <c r="I410" s="9" t="s">
        <v>29</v>
      </c>
      <c r="J410" s="14">
        <v>13793</v>
      </c>
    </row>
    <row r="411" spans="1:10" ht="12.75">
      <c r="A411" s="62" t="s">
        <v>68</v>
      </c>
      <c r="B411" s="63"/>
      <c r="C411" s="64"/>
      <c r="D411" s="9" t="s">
        <v>37</v>
      </c>
      <c r="E411" s="9" t="s">
        <v>38</v>
      </c>
      <c r="F411" s="9" t="s">
        <v>163</v>
      </c>
      <c r="G411" s="9" t="s">
        <v>60</v>
      </c>
      <c r="H411" s="9"/>
      <c r="I411" s="9" t="s">
        <v>29</v>
      </c>
      <c r="J411" s="22">
        <v>13793</v>
      </c>
    </row>
    <row r="412" spans="1:10" ht="12.75">
      <c r="A412" s="68" t="s">
        <v>107</v>
      </c>
      <c r="B412" s="69"/>
      <c r="C412" s="70"/>
      <c r="D412" s="9"/>
      <c r="E412" s="9"/>
      <c r="F412" s="9"/>
      <c r="G412" s="9"/>
      <c r="H412" s="9"/>
      <c r="I412" s="9"/>
      <c r="J412" s="22">
        <f>SUM(J381+J402+J405+J411+J408)</f>
        <v>13079138.330000002</v>
      </c>
    </row>
    <row r="413" spans="1:10" ht="12.75">
      <c r="A413" s="56" t="s">
        <v>102</v>
      </c>
      <c r="B413" s="57"/>
      <c r="C413" s="58"/>
      <c r="D413" s="9" t="s">
        <v>37</v>
      </c>
      <c r="E413" s="9" t="s">
        <v>103</v>
      </c>
      <c r="F413" s="9" t="s">
        <v>104</v>
      </c>
      <c r="G413" s="9" t="s">
        <v>60</v>
      </c>
      <c r="H413" s="9" t="s">
        <v>40</v>
      </c>
      <c r="I413" s="9" t="s">
        <v>28</v>
      </c>
      <c r="J413" s="20">
        <v>226850</v>
      </c>
    </row>
    <row r="414" spans="1:10" ht="12.75">
      <c r="A414" s="60" t="s">
        <v>105</v>
      </c>
      <c r="B414" s="60"/>
      <c r="C414" s="60"/>
      <c r="D414" s="9" t="s">
        <v>37</v>
      </c>
      <c r="E414" s="9" t="s">
        <v>38</v>
      </c>
      <c r="F414" s="9" t="s">
        <v>106</v>
      </c>
      <c r="G414" s="9" t="s">
        <v>60</v>
      </c>
      <c r="H414" s="9" t="s">
        <v>40</v>
      </c>
      <c r="I414" s="9" t="s">
        <v>28</v>
      </c>
      <c r="J414" s="14">
        <v>1726760</v>
      </c>
    </row>
    <row r="415" spans="1:10" ht="12.75">
      <c r="A415" s="56" t="s">
        <v>85</v>
      </c>
      <c r="B415" s="57"/>
      <c r="C415" s="58"/>
      <c r="D415" s="9" t="s">
        <v>37</v>
      </c>
      <c r="E415" s="9" t="s">
        <v>38</v>
      </c>
      <c r="F415" s="9" t="s">
        <v>165</v>
      </c>
      <c r="G415" s="9" t="s">
        <v>60</v>
      </c>
      <c r="H415" s="9" t="s">
        <v>40</v>
      </c>
      <c r="I415" s="9" t="s">
        <v>75</v>
      </c>
      <c r="J415" s="14">
        <v>37000</v>
      </c>
    </row>
    <row r="416" spans="1:10" ht="12.75">
      <c r="A416" s="56" t="s">
        <v>166</v>
      </c>
      <c r="B416" s="57"/>
      <c r="C416" s="58"/>
      <c r="D416" s="9" t="s">
        <v>37</v>
      </c>
      <c r="E416" s="9" t="s">
        <v>38</v>
      </c>
      <c r="F416" s="9" t="s">
        <v>165</v>
      </c>
      <c r="G416" s="9" t="s">
        <v>60</v>
      </c>
      <c r="H416" s="9" t="s">
        <v>40</v>
      </c>
      <c r="I416" s="9" t="s">
        <v>31</v>
      </c>
      <c r="J416" s="14">
        <v>37938</v>
      </c>
    </row>
    <row r="417" spans="1:10" ht="12.75">
      <c r="A417" s="56" t="s">
        <v>166</v>
      </c>
      <c r="B417" s="57"/>
      <c r="C417" s="58"/>
      <c r="D417" s="9" t="s">
        <v>37</v>
      </c>
      <c r="E417" s="9" t="s">
        <v>182</v>
      </c>
      <c r="F417" s="9" t="s">
        <v>181</v>
      </c>
      <c r="G417" s="9" t="s">
        <v>39</v>
      </c>
      <c r="H417" s="9" t="s">
        <v>183</v>
      </c>
      <c r="I417" s="9" t="s">
        <v>31</v>
      </c>
      <c r="J417" s="14">
        <v>129600</v>
      </c>
    </row>
    <row r="418" spans="1:10" ht="12.75">
      <c r="A418" s="56" t="s">
        <v>172</v>
      </c>
      <c r="B418" s="57"/>
      <c r="C418" s="58"/>
      <c r="D418" s="9" t="s">
        <v>37</v>
      </c>
      <c r="E418" s="9" t="s">
        <v>173</v>
      </c>
      <c r="F418" s="9" t="s">
        <v>174</v>
      </c>
      <c r="G418" s="9" t="s">
        <v>60</v>
      </c>
      <c r="H418" s="9" t="s">
        <v>40</v>
      </c>
      <c r="I418" s="9" t="s">
        <v>31</v>
      </c>
      <c r="J418" s="14">
        <v>3726.04</v>
      </c>
    </row>
    <row r="419" spans="1:10" ht="12.75">
      <c r="A419" s="56" t="s">
        <v>85</v>
      </c>
      <c r="B419" s="57"/>
      <c r="C419" s="58"/>
      <c r="D419" s="9" t="s">
        <v>37</v>
      </c>
      <c r="E419" s="9" t="s">
        <v>38</v>
      </c>
      <c r="F419" s="9" t="s">
        <v>50</v>
      </c>
      <c r="G419" s="9" t="s">
        <v>39</v>
      </c>
      <c r="H419" s="9" t="s">
        <v>12</v>
      </c>
      <c r="I419" s="9" t="s">
        <v>75</v>
      </c>
      <c r="J419" s="14">
        <v>35000</v>
      </c>
    </row>
    <row r="420" spans="1:10" ht="12.75">
      <c r="A420" s="53" t="s">
        <v>16</v>
      </c>
      <c r="B420" s="54"/>
      <c r="C420" s="55"/>
      <c r="D420" s="11"/>
      <c r="E420" s="9"/>
      <c r="F420" s="11"/>
      <c r="G420" s="11"/>
      <c r="H420" s="11"/>
      <c r="I420" s="11"/>
      <c r="J420" s="10">
        <f>SUM(J412+J413+J414+J415+J416+J418+J417+J419)</f>
        <v>15276012.370000001</v>
      </c>
    </row>
    <row r="421" spans="1:10" ht="12.75">
      <c r="A421" s="18"/>
      <c r="B421" s="18"/>
      <c r="C421" s="18"/>
      <c r="D421" s="19"/>
      <c r="E421" s="19"/>
      <c r="F421" s="19"/>
      <c r="G421" s="19"/>
      <c r="H421" s="19"/>
      <c r="I421" s="19"/>
      <c r="J421" s="21"/>
    </row>
    <row r="422" spans="5:10" ht="12.75">
      <c r="E422" s="19"/>
      <c r="J422" s="13"/>
    </row>
    <row r="423" spans="1:10" ht="12.75">
      <c r="A423" t="s">
        <v>49</v>
      </c>
      <c r="G423" s="1" t="s">
        <v>88</v>
      </c>
      <c r="H423" s="7"/>
      <c r="I423" s="3"/>
      <c r="J423" s="15"/>
    </row>
    <row r="424" spans="7:10" ht="12.75">
      <c r="G424" s="8"/>
      <c r="H424" s="8"/>
      <c r="J424" s="13"/>
    </row>
    <row r="425" spans="1:10" ht="12.75">
      <c r="A425" t="s">
        <v>48</v>
      </c>
      <c r="G425" s="1" t="s">
        <v>89</v>
      </c>
      <c r="H425" s="7"/>
      <c r="J425" s="13"/>
    </row>
    <row r="426" spans="1:10" ht="12.75">
      <c r="A426" t="s">
        <v>3</v>
      </c>
      <c r="J426" s="13"/>
    </row>
    <row r="427" spans="1:10" ht="12.75">
      <c r="A427" t="s">
        <v>4</v>
      </c>
      <c r="G427" s="17"/>
      <c r="H427" s="34">
        <v>40813</v>
      </c>
      <c r="J427" s="13"/>
    </row>
    <row r="428" ht="12.75">
      <c r="J428" s="13"/>
    </row>
    <row r="429" spans="1:7" ht="12.75">
      <c r="A429" t="s">
        <v>0</v>
      </c>
      <c r="F429" s="47">
        <v>15286323.58</v>
      </c>
      <c r="G429" s="47"/>
    </row>
    <row r="430" spans="1:9" ht="12.75">
      <c r="A430" s="23" t="s">
        <v>197</v>
      </c>
      <c r="B430" s="23"/>
      <c r="C430" s="23"/>
      <c r="D430" s="23"/>
      <c r="E430" s="23"/>
      <c r="F430" s="23"/>
      <c r="G430" s="23"/>
      <c r="H430" s="23"/>
      <c r="I430" s="23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3" t="s">
        <v>1</v>
      </c>
      <c r="B432" s="3"/>
      <c r="C432" s="3"/>
      <c r="D432" s="3"/>
      <c r="E432" s="3"/>
      <c r="F432" s="3" t="s">
        <v>53</v>
      </c>
      <c r="G432" s="3"/>
      <c r="H432" s="3"/>
      <c r="I432" s="3"/>
    </row>
    <row r="433" spans="1:9" ht="12.75">
      <c r="A433" s="3" t="s">
        <v>54</v>
      </c>
      <c r="B433" s="3"/>
      <c r="C433" s="3"/>
      <c r="D433" s="3"/>
      <c r="E433" s="3"/>
      <c r="F433" s="3"/>
      <c r="G433" s="3"/>
      <c r="H433" s="3"/>
      <c r="I433" s="3"/>
    </row>
    <row r="434" spans="1:10" ht="12.75">
      <c r="A434" s="3" t="s">
        <v>2</v>
      </c>
      <c r="B434" s="3"/>
      <c r="C434" s="3"/>
      <c r="D434" s="3"/>
      <c r="F434" s="4"/>
      <c r="G434" s="4"/>
      <c r="H434" s="3" t="s">
        <v>96</v>
      </c>
      <c r="I434" s="3"/>
      <c r="J434" s="16" t="s">
        <v>195</v>
      </c>
    </row>
    <row r="435" spans="6:10" ht="12.75">
      <c r="F435" s="5" t="s">
        <v>3</v>
      </c>
      <c r="J435" s="5" t="s">
        <v>4</v>
      </c>
    </row>
    <row r="436" spans="1:10" ht="12.75">
      <c r="A436" s="48" t="s">
        <v>36</v>
      </c>
      <c r="B436" s="48"/>
      <c r="C436" s="48"/>
      <c r="D436" s="48"/>
      <c r="E436" s="48"/>
      <c r="F436" s="48"/>
      <c r="G436" s="48"/>
      <c r="H436" s="48"/>
      <c r="I436" s="48"/>
      <c r="J436" s="48"/>
    </row>
    <row r="437" spans="1:9" ht="12.75">
      <c r="A437" s="48" t="s">
        <v>97</v>
      </c>
      <c r="B437" s="48"/>
      <c r="C437" s="48"/>
      <c r="D437" s="48"/>
      <c r="E437" s="48"/>
      <c r="F437" s="48"/>
      <c r="G437" s="48"/>
      <c r="H437" s="48"/>
      <c r="I437" s="48"/>
    </row>
    <row r="439" spans="1:10" ht="12.75">
      <c r="A439" t="s">
        <v>17</v>
      </c>
      <c r="D439" t="s">
        <v>81</v>
      </c>
      <c r="E439" s="1"/>
      <c r="F439" s="1"/>
      <c r="G439" s="1"/>
      <c r="H439" s="1"/>
      <c r="I439" s="6" t="s">
        <v>20</v>
      </c>
      <c r="J439" s="24">
        <v>23232266</v>
      </c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6" t="s">
        <v>21</v>
      </c>
      <c r="J440" s="24">
        <v>73256551000</v>
      </c>
    </row>
    <row r="441" spans="1:10" ht="12.75">
      <c r="A441" t="s">
        <v>18</v>
      </c>
      <c r="C441" s="1" t="s">
        <v>82</v>
      </c>
      <c r="D441" s="1"/>
      <c r="E441" s="1"/>
      <c r="F441" s="1"/>
      <c r="G441" s="1"/>
      <c r="H441" s="1"/>
      <c r="I441" s="6" t="s">
        <v>22</v>
      </c>
      <c r="J441" s="24">
        <v>73656151</v>
      </c>
    </row>
    <row r="442" spans="9:10" ht="12.75">
      <c r="I442" s="6" t="s">
        <v>23</v>
      </c>
      <c r="J442" s="24">
        <v>14</v>
      </c>
    </row>
    <row r="443" spans="1:10" ht="12.75">
      <c r="A443" t="s">
        <v>19</v>
      </c>
      <c r="I443" s="6" t="s">
        <v>24</v>
      </c>
      <c r="J443" s="24">
        <v>81</v>
      </c>
    </row>
    <row r="444" spans="1:10" ht="12.75">
      <c r="A444" s="49" t="s">
        <v>25</v>
      </c>
      <c r="B444" s="49"/>
      <c r="C444" s="49"/>
      <c r="D444" s="49" t="s">
        <v>5</v>
      </c>
      <c r="E444" s="49" t="s">
        <v>6</v>
      </c>
      <c r="F444" s="49" t="s">
        <v>7</v>
      </c>
      <c r="G444" s="49" t="s">
        <v>8</v>
      </c>
      <c r="H444" s="49" t="s">
        <v>9</v>
      </c>
      <c r="I444" s="49" t="s">
        <v>10</v>
      </c>
      <c r="J444" s="49" t="s">
        <v>26</v>
      </c>
    </row>
    <row r="445" spans="1:10" ht="12.75">
      <c r="A445" s="49"/>
      <c r="B445" s="49"/>
      <c r="C445" s="49"/>
      <c r="D445" s="49"/>
      <c r="E445" s="49"/>
      <c r="F445" s="49"/>
      <c r="G445" s="49"/>
      <c r="H445" s="49"/>
      <c r="I445" s="49"/>
      <c r="J445" s="49"/>
    </row>
    <row r="446" spans="1:10" ht="12.75">
      <c r="A446" s="60" t="s">
        <v>13</v>
      </c>
      <c r="B446" s="60"/>
      <c r="C446" s="60"/>
      <c r="D446" s="9" t="s">
        <v>37</v>
      </c>
      <c r="E446" s="9" t="s">
        <v>38</v>
      </c>
      <c r="F446" s="9" t="s">
        <v>50</v>
      </c>
      <c r="G446" s="9" t="s">
        <v>39</v>
      </c>
      <c r="H446" s="9" t="s">
        <v>40</v>
      </c>
      <c r="I446" s="9" t="s">
        <v>12</v>
      </c>
      <c r="J446" s="22">
        <v>221366.93</v>
      </c>
    </row>
    <row r="447" spans="1:10" ht="12.75">
      <c r="A447" s="60" t="s">
        <v>15</v>
      </c>
      <c r="B447" s="60"/>
      <c r="C447" s="60"/>
      <c r="D447" s="9" t="s">
        <v>37</v>
      </c>
      <c r="E447" s="9" t="s">
        <v>38</v>
      </c>
      <c r="F447" s="9" t="s">
        <v>50</v>
      </c>
      <c r="G447" s="9" t="s">
        <v>39</v>
      </c>
      <c r="H447" s="9" t="s">
        <v>40</v>
      </c>
      <c r="I447" s="9" t="s">
        <v>14</v>
      </c>
      <c r="J447" s="22">
        <v>72612.28</v>
      </c>
    </row>
    <row r="448" spans="1:10" ht="12.75">
      <c r="A448" s="56" t="s">
        <v>101</v>
      </c>
      <c r="B448" s="57"/>
      <c r="C448" s="58"/>
      <c r="D448" s="9" t="s">
        <v>37</v>
      </c>
      <c r="E448" s="9" t="s">
        <v>38</v>
      </c>
      <c r="F448" s="9" t="s">
        <v>50</v>
      </c>
      <c r="G448" s="9" t="s">
        <v>39</v>
      </c>
      <c r="H448" s="9" t="s">
        <v>40</v>
      </c>
      <c r="I448" s="9" t="s">
        <v>27</v>
      </c>
      <c r="J448" s="22">
        <v>17657</v>
      </c>
    </row>
    <row r="449" spans="1:10" ht="12.75">
      <c r="A449" s="78" t="s">
        <v>51</v>
      </c>
      <c r="B449" s="78"/>
      <c r="C449" s="78"/>
      <c r="D449" s="9" t="s">
        <v>37</v>
      </c>
      <c r="E449" s="9" t="s">
        <v>38</v>
      </c>
      <c r="F449" s="9" t="s">
        <v>50</v>
      </c>
      <c r="G449" s="9" t="s">
        <v>39</v>
      </c>
      <c r="H449" s="9" t="s">
        <v>40</v>
      </c>
      <c r="I449" s="9" t="s">
        <v>52</v>
      </c>
      <c r="J449" s="22">
        <f>SUM(J450+J451+J452+J453)</f>
        <v>959497</v>
      </c>
    </row>
    <row r="450" spans="1:10" ht="12.75">
      <c r="A450" s="74" t="s">
        <v>42</v>
      </c>
      <c r="B450" s="74"/>
      <c r="C450" s="74"/>
      <c r="D450" s="12" t="s">
        <v>37</v>
      </c>
      <c r="E450" s="12" t="s">
        <v>38</v>
      </c>
      <c r="F450" s="12" t="s">
        <v>50</v>
      </c>
      <c r="G450" s="12" t="s">
        <v>39</v>
      </c>
      <c r="H450" s="12" t="s">
        <v>39</v>
      </c>
      <c r="I450" s="12" t="s">
        <v>52</v>
      </c>
      <c r="J450" s="14">
        <v>297513</v>
      </c>
    </row>
    <row r="451" spans="1:10" ht="12.75">
      <c r="A451" s="74" t="s">
        <v>41</v>
      </c>
      <c r="B451" s="74"/>
      <c r="C451" s="74"/>
      <c r="D451" s="12" t="s">
        <v>37</v>
      </c>
      <c r="E451" s="12" t="s">
        <v>38</v>
      </c>
      <c r="F451" s="12" t="s">
        <v>50</v>
      </c>
      <c r="G451" s="12" t="s">
        <v>39</v>
      </c>
      <c r="H451" s="12" t="s">
        <v>45</v>
      </c>
      <c r="I451" s="12" t="s">
        <v>52</v>
      </c>
      <c r="J451" s="14">
        <v>549672</v>
      </c>
    </row>
    <row r="452" spans="1:10" ht="12.75">
      <c r="A452" s="74" t="s">
        <v>43</v>
      </c>
      <c r="B452" s="74"/>
      <c r="C452" s="74"/>
      <c r="D452" s="12" t="s">
        <v>37</v>
      </c>
      <c r="E452" s="12" t="s">
        <v>38</v>
      </c>
      <c r="F452" s="12" t="s">
        <v>50</v>
      </c>
      <c r="G452" s="12" t="s">
        <v>39</v>
      </c>
      <c r="H452" s="12" t="s">
        <v>46</v>
      </c>
      <c r="I452" s="12" t="s">
        <v>52</v>
      </c>
      <c r="J452" s="14">
        <v>20030</v>
      </c>
    </row>
    <row r="453" spans="1:10" ht="12.75">
      <c r="A453" s="74" t="s">
        <v>44</v>
      </c>
      <c r="B453" s="74"/>
      <c r="C453" s="74"/>
      <c r="D453" s="12" t="s">
        <v>37</v>
      </c>
      <c r="E453" s="12" t="s">
        <v>38</v>
      </c>
      <c r="F453" s="12" t="s">
        <v>50</v>
      </c>
      <c r="G453" s="12" t="s">
        <v>39</v>
      </c>
      <c r="H453" s="12" t="s">
        <v>47</v>
      </c>
      <c r="I453" s="12" t="s">
        <v>52</v>
      </c>
      <c r="J453" s="14">
        <v>92282</v>
      </c>
    </row>
    <row r="454" spans="1:10" ht="12.75">
      <c r="A454" s="78" t="s">
        <v>34</v>
      </c>
      <c r="B454" s="78"/>
      <c r="C454" s="78"/>
      <c r="D454" s="9" t="s">
        <v>37</v>
      </c>
      <c r="E454" s="9" t="s">
        <v>38</v>
      </c>
      <c r="F454" s="9" t="s">
        <v>50</v>
      </c>
      <c r="G454" s="9" t="s">
        <v>39</v>
      </c>
      <c r="H454" s="9" t="s">
        <v>40</v>
      </c>
      <c r="I454" s="9" t="s">
        <v>28</v>
      </c>
      <c r="J454" s="22">
        <f>SUM(J455+J456+J457+J458+J459+J460+J461)</f>
        <v>167308.59</v>
      </c>
    </row>
    <row r="455" spans="1:10" ht="12.75">
      <c r="A455" s="50" t="s">
        <v>62</v>
      </c>
      <c r="B455" s="51"/>
      <c r="C455" s="52"/>
      <c r="D455" s="12" t="s">
        <v>37</v>
      </c>
      <c r="E455" s="12" t="s">
        <v>38</v>
      </c>
      <c r="F455" s="12" t="s">
        <v>50</v>
      </c>
      <c r="G455" s="12" t="s">
        <v>39</v>
      </c>
      <c r="H455" s="12" t="s">
        <v>40</v>
      </c>
      <c r="I455" s="12" t="s">
        <v>28</v>
      </c>
      <c r="J455" s="14">
        <v>15814.28</v>
      </c>
    </row>
    <row r="456" spans="1:10" ht="12.75">
      <c r="A456" s="75" t="s">
        <v>77</v>
      </c>
      <c r="B456" s="76"/>
      <c r="C456" s="77"/>
      <c r="D456" s="12" t="s">
        <v>37</v>
      </c>
      <c r="E456" s="12" t="s">
        <v>38</v>
      </c>
      <c r="F456" s="12" t="s">
        <v>50</v>
      </c>
      <c r="G456" s="12" t="s">
        <v>39</v>
      </c>
      <c r="H456" s="12" t="s">
        <v>40</v>
      </c>
      <c r="I456" s="12" t="s">
        <v>28</v>
      </c>
      <c r="J456" s="14">
        <v>7747.31</v>
      </c>
    </row>
    <row r="457" spans="1:10" ht="12.75">
      <c r="A457" s="74" t="s">
        <v>78</v>
      </c>
      <c r="B457" s="74"/>
      <c r="C457" s="74"/>
      <c r="D457" s="12" t="s">
        <v>37</v>
      </c>
      <c r="E457" s="12" t="s">
        <v>38</v>
      </c>
      <c r="F457" s="12" t="s">
        <v>50</v>
      </c>
      <c r="G457" s="12" t="s">
        <v>39</v>
      </c>
      <c r="H457" s="12" t="s">
        <v>40</v>
      </c>
      <c r="I457" s="12" t="s">
        <v>28</v>
      </c>
      <c r="J457" s="14">
        <v>13947</v>
      </c>
    </row>
    <row r="458" spans="1:10" ht="12.75">
      <c r="A458" s="75" t="s">
        <v>92</v>
      </c>
      <c r="B458" s="76"/>
      <c r="C458" s="77"/>
      <c r="D458" s="12" t="s">
        <v>37</v>
      </c>
      <c r="E458" s="12" t="s">
        <v>38</v>
      </c>
      <c r="F458" s="12" t="s">
        <v>50</v>
      </c>
      <c r="G458" s="12" t="s">
        <v>39</v>
      </c>
      <c r="H458" s="12" t="s">
        <v>40</v>
      </c>
      <c r="I458" s="12" t="s">
        <v>28</v>
      </c>
      <c r="J458" s="14">
        <v>85000</v>
      </c>
    </row>
    <row r="459" spans="1:10" ht="12.75">
      <c r="A459" s="75" t="s">
        <v>93</v>
      </c>
      <c r="B459" s="76"/>
      <c r="C459" s="77"/>
      <c r="D459" s="12" t="s">
        <v>37</v>
      </c>
      <c r="E459" s="12" t="s">
        <v>38</v>
      </c>
      <c r="F459" s="12" t="s">
        <v>50</v>
      </c>
      <c r="G459" s="12" t="s">
        <v>39</v>
      </c>
      <c r="H459" s="12" t="s">
        <v>40</v>
      </c>
      <c r="I459" s="12" t="s">
        <v>28</v>
      </c>
      <c r="J459" s="14">
        <v>40000</v>
      </c>
    </row>
    <row r="460" spans="1:10" ht="12.75">
      <c r="A460" s="75" t="s">
        <v>94</v>
      </c>
      <c r="B460" s="76"/>
      <c r="C460" s="77"/>
      <c r="D460" s="12" t="s">
        <v>37</v>
      </c>
      <c r="E460" s="12" t="s">
        <v>38</v>
      </c>
      <c r="F460" s="12" t="s">
        <v>50</v>
      </c>
      <c r="G460" s="12" t="s">
        <v>39</v>
      </c>
      <c r="H460" s="12" t="s">
        <v>40</v>
      </c>
      <c r="I460" s="12" t="s">
        <v>28</v>
      </c>
      <c r="J460" s="14">
        <v>4800</v>
      </c>
    </row>
    <row r="461" spans="1:10" ht="12.75">
      <c r="A461" s="75"/>
      <c r="B461" s="76"/>
      <c r="C461" s="77"/>
      <c r="D461" s="12"/>
      <c r="E461" s="12"/>
      <c r="F461" s="12"/>
      <c r="G461" s="12"/>
      <c r="H461" s="12"/>
      <c r="I461" s="12"/>
      <c r="J461" s="14"/>
    </row>
    <row r="462" spans="1:10" ht="12.75">
      <c r="A462" s="60" t="s">
        <v>33</v>
      </c>
      <c r="B462" s="60"/>
      <c r="C462" s="60"/>
      <c r="D462" s="9" t="s">
        <v>37</v>
      </c>
      <c r="E462" s="9" t="s">
        <v>38</v>
      </c>
      <c r="F462" s="9" t="s">
        <v>50</v>
      </c>
      <c r="G462" s="9" t="s">
        <v>39</v>
      </c>
      <c r="H462" s="9" t="s">
        <v>40</v>
      </c>
      <c r="I462" s="9" t="s">
        <v>29</v>
      </c>
      <c r="J462" s="22">
        <f>SUM(J463+J465+J466+J467+J468+J471+J469+J470+J464+J476+J472+J473+J475+J474)</f>
        <v>97284.41</v>
      </c>
    </row>
    <row r="463" spans="1:10" ht="12.75">
      <c r="A463" s="74" t="s">
        <v>63</v>
      </c>
      <c r="B463" s="74"/>
      <c r="C463" s="74"/>
      <c r="D463" s="12" t="s">
        <v>37</v>
      </c>
      <c r="E463" s="12" t="s">
        <v>38</v>
      </c>
      <c r="F463" s="12" t="s">
        <v>50</v>
      </c>
      <c r="G463" s="12" t="s">
        <v>39</v>
      </c>
      <c r="H463" s="12" t="s">
        <v>40</v>
      </c>
      <c r="I463" s="12" t="s">
        <v>29</v>
      </c>
      <c r="J463" s="14">
        <v>12000</v>
      </c>
    </row>
    <row r="464" spans="1:10" ht="12.75">
      <c r="A464" s="75" t="s">
        <v>120</v>
      </c>
      <c r="B464" s="76"/>
      <c r="C464" s="77"/>
      <c r="D464" s="12" t="s">
        <v>37</v>
      </c>
      <c r="E464" s="12" t="s">
        <v>38</v>
      </c>
      <c r="F464" s="12" t="s">
        <v>50</v>
      </c>
      <c r="G464" s="12" t="s">
        <v>39</v>
      </c>
      <c r="H464" s="12" t="s">
        <v>40</v>
      </c>
      <c r="I464" s="12" t="s">
        <v>29</v>
      </c>
      <c r="J464" s="14">
        <v>7023.21</v>
      </c>
    </row>
    <row r="465" spans="1:10" ht="12.75">
      <c r="A465" s="74" t="s">
        <v>79</v>
      </c>
      <c r="B465" s="74"/>
      <c r="C465" s="74"/>
      <c r="D465" s="12" t="s">
        <v>37</v>
      </c>
      <c r="E465" s="12" t="s">
        <v>38</v>
      </c>
      <c r="F465" s="12" t="s">
        <v>50</v>
      </c>
      <c r="G465" s="12" t="s">
        <v>39</v>
      </c>
      <c r="H465" s="12" t="s">
        <v>40</v>
      </c>
      <c r="I465" s="12" t="s">
        <v>29</v>
      </c>
      <c r="J465" s="14">
        <v>203.39</v>
      </c>
    </row>
    <row r="466" spans="1:10" ht="12.75">
      <c r="A466" s="75" t="s">
        <v>91</v>
      </c>
      <c r="B466" s="76"/>
      <c r="C466" s="77"/>
      <c r="D466" s="12" t="s">
        <v>37</v>
      </c>
      <c r="E466" s="12" t="s">
        <v>38</v>
      </c>
      <c r="F466" s="12" t="s">
        <v>50</v>
      </c>
      <c r="G466" s="12" t="s">
        <v>39</v>
      </c>
      <c r="H466" s="12" t="s">
        <v>40</v>
      </c>
      <c r="I466" s="12" t="s">
        <v>29</v>
      </c>
      <c r="J466" s="14">
        <v>840</v>
      </c>
    </row>
    <row r="467" spans="1:10" ht="12.75">
      <c r="A467" s="75" t="s">
        <v>98</v>
      </c>
      <c r="B467" s="76"/>
      <c r="C467" s="77"/>
      <c r="D467" s="12" t="s">
        <v>37</v>
      </c>
      <c r="E467" s="12" t="s">
        <v>38</v>
      </c>
      <c r="F467" s="12" t="s">
        <v>50</v>
      </c>
      <c r="G467" s="12" t="s">
        <v>39</v>
      </c>
      <c r="H467" s="12" t="s">
        <v>40</v>
      </c>
      <c r="I467" s="12" t="s">
        <v>29</v>
      </c>
      <c r="J467" s="14">
        <v>3000</v>
      </c>
    </row>
    <row r="468" spans="1:10" ht="12.75">
      <c r="A468" s="75" t="s">
        <v>170</v>
      </c>
      <c r="B468" s="76"/>
      <c r="C468" s="77"/>
      <c r="D468" s="12" t="s">
        <v>37</v>
      </c>
      <c r="E468" s="12" t="s">
        <v>38</v>
      </c>
      <c r="F468" s="12" t="s">
        <v>50</v>
      </c>
      <c r="G468" s="12" t="s">
        <v>39</v>
      </c>
      <c r="H468" s="12" t="s">
        <v>40</v>
      </c>
      <c r="I468" s="12" t="s">
        <v>29</v>
      </c>
      <c r="J468" s="14">
        <v>10000</v>
      </c>
    </row>
    <row r="469" spans="1:10" ht="12.75">
      <c r="A469" s="75" t="s">
        <v>80</v>
      </c>
      <c r="B469" s="76"/>
      <c r="C469" s="77"/>
      <c r="D469" s="12" t="s">
        <v>37</v>
      </c>
      <c r="E469" s="12" t="s">
        <v>38</v>
      </c>
      <c r="F469" s="12" t="s">
        <v>50</v>
      </c>
      <c r="G469" s="12" t="s">
        <v>39</v>
      </c>
      <c r="H469" s="12" t="s">
        <v>40</v>
      </c>
      <c r="I469" s="12" t="s">
        <v>29</v>
      </c>
      <c r="J469" s="14">
        <v>21993</v>
      </c>
    </row>
    <row r="470" spans="1:10" ht="12.75">
      <c r="A470" s="75" t="s">
        <v>99</v>
      </c>
      <c r="B470" s="76"/>
      <c r="C470" s="77"/>
      <c r="D470" s="12" t="s">
        <v>37</v>
      </c>
      <c r="E470" s="12" t="s">
        <v>38</v>
      </c>
      <c r="F470" s="12" t="s">
        <v>50</v>
      </c>
      <c r="G470" s="12" t="s">
        <v>39</v>
      </c>
      <c r="H470" s="12" t="s">
        <v>40</v>
      </c>
      <c r="I470" s="12" t="s">
        <v>29</v>
      </c>
      <c r="J470" s="14">
        <v>13498.72</v>
      </c>
    </row>
    <row r="471" spans="1:10" ht="12.75">
      <c r="A471" s="75" t="s">
        <v>95</v>
      </c>
      <c r="B471" s="76"/>
      <c r="C471" s="77"/>
      <c r="D471" s="12" t="s">
        <v>37</v>
      </c>
      <c r="E471" s="12" t="s">
        <v>38</v>
      </c>
      <c r="F471" s="12" t="s">
        <v>50</v>
      </c>
      <c r="G471" s="12" t="s">
        <v>39</v>
      </c>
      <c r="H471" s="12" t="s">
        <v>40</v>
      </c>
      <c r="I471" s="12" t="s">
        <v>29</v>
      </c>
      <c r="J471" s="14">
        <v>8000</v>
      </c>
    </row>
    <row r="472" spans="1:10" ht="12.75">
      <c r="A472" s="75" t="s">
        <v>168</v>
      </c>
      <c r="B472" s="76"/>
      <c r="C472" s="77"/>
      <c r="D472" s="12" t="s">
        <v>37</v>
      </c>
      <c r="E472" s="12" t="s">
        <v>38</v>
      </c>
      <c r="F472" s="12" t="s">
        <v>50</v>
      </c>
      <c r="G472" s="12" t="s">
        <v>39</v>
      </c>
      <c r="H472" s="12" t="s">
        <v>40</v>
      </c>
      <c r="I472" s="12" t="s">
        <v>29</v>
      </c>
      <c r="J472" s="14">
        <v>1600</v>
      </c>
    </row>
    <row r="473" spans="1:10" ht="12.75">
      <c r="A473" s="75" t="s">
        <v>110</v>
      </c>
      <c r="B473" s="76"/>
      <c r="C473" s="77"/>
      <c r="D473" s="12" t="s">
        <v>37</v>
      </c>
      <c r="E473" s="12" t="s">
        <v>38</v>
      </c>
      <c r="F473" s="12" t="s">
        <v>50</v>
      </c>
      <c r="G473" s="12" t="s">
        <v>39</v>
      </c>
      <c r="H473" s="12" t="s">
        <v>40</v>
      </c>
      <c r="I473" s="12" t="s">
        <v>29</v>
      </c>
      <c r="J473" s="14">
        <v>7840.4</v>
      </c>
    </row>
    <row r="474" spans="1:10" ht="12.75">
      <c r="A474" s="75" t="s">
        <v>171</v>
      </c>
      <c r="B474" s="76"/>
      <c r="C474" s="77"/>
      <c r="D474" s="12" t="s">
        <v>37</v>
      </c>
      <c r="E474" s="12" t="s">
        <v>38</v>
      </c>
      <c r="F474" s="12" t="s">
        <v>50</v>
      </c>
      <c r="G474" s="12" t="s">
        <v>39</v>
      </c>
      <c r="H474" s="12" t="s">
        <v>40</v>
      </c>
      <c r="I474" s="12" t="s">
        <v>29</v>
      </c>
      <c r="J474" s="14">
        <v>2550</v>
      </c>
    </row>
    <row r="475" spans="1:10" ht="12.75">
      <c r="A475" s="75" t="s">
        <v>169</v>
      </c>
      <c r="B475" s="76"/>
      <c r="C475" s="77"/>
      <c r="D475" s="12" t="s">
        <v>37</v>
      </c>
      <c r="E475" s="12" t="s">
        <v>38</v>
      </c>
      <c r="F475" s="12" t="s">
        <v>50</v>
      </c>
      <c r="G475" s="12" t="s">
        <v>39</v>
      </c>
      <c r="H475" s="12" t="s">
        <v>40</v>
      </c>
      <c r="I475" s="12" t="s">
        <v>29</v>
      </c>
      <c r="J475" s="14">
        <v>3000</v>
      </c>
    </row>
    <row r="476" spans="1:10" ht="12.75">
      <c r="A476" s="75" t="s">
        <v>90</v>
      </c>
      <c r="B476" s="76"/>
      <c r="C476" s="77"/>
      <c r="D476" s="12" t="s">
        <v>37</v>
      </c>
      <c r="E476" s="12" t="s">
        <v>38</v>
      </c>
      <c r="F476" s="12" t="s">
        <v>50</v>
      </c>
      <c r="G476" s="12" t="s">
        <v>39</v>
      </c>
      <c r="H476" s="12" t="s">
        <v>40</v>
      </c>
      <c r="I476" s="12" t="s">
        <v>28</v>
      </c>
      <c r="J476" s="14">
        <v>5735.69</v>
      </c>
    </row>
    <row r="477" spans="1:10" ht="12.75">
      <c r="A477" s="60" t="s">
        <v>35</v>
      </c>
      <c r="B477" s="60"/>
      <c r="C477" s="60"/>
      <c r="D477" s="9" t="s">
        <v>37</v>
      </c>
      <c r="E477" s="9" t="s">
        <v>38</v>
      </c>
      <c r="F477" s="9" t="s">
        <v>50</v>
      </c>
      <c r="G477" s="9" t="s">
        <v>39</v>
      </c>
      <c r="H477" s="9" t="s">
        <v>40</v>
      </c>
      <c r="I477" s="9" t="s">
        <v>30</v>
      </c>
      <c r="J477" s="22">
        <f>SUM(J478+J479)</f>
        <v>11000</v>
      </c>
    </row>
    <row r="478" spans="1:10" ht="12.75">
      <c r="A478" s="74" t="s">
        <v>64</v>
      </c>
      <c r="B478" s="74"/>
      <c r="C478" s="74"/>
      <c r="D478" s="12" t="s">
        <v>37</v>
      </c>
      <c r="E478" s="12" t="s">
        <v>38</v>
      </c>
      <c r="F478" s="12" t="s">
        <v>50</v>
      </c>
      <c r="G478" s="12" t="s">
        <v>39</v>
      </c>
      <c r="H478" s="12" t="s">
        <v>40</v>
      </c>
      <c r="I478" s="12" t="s">
        <v>30</v>
      </c>
      <c r="J478" s="14">
        <v>9000</v>
      </c>
    </row>
    <row r="479" spans="1:10" ht="12.75">
      <c r="A479" s="74" t="s">
        <v>65</v>
      </c>
      <c r="B479" s="74"/>
      <c r="C479" s="74"/>
      <c r="D479" s="12" t="s">
        <v>37</v>
      </c>
      <c r="E479" s="12" t="s">
        <v>38</v>
      </c>
      <c r="F479" s="12" t="s">
        <v>50</v>
      </c>
      <c r="G479" s="12" t="s">
        <v>39</v>
      </c>
      <c r="H479" s="12" t="s">
        <v>40</v>
      </c>
      <c r="I479" s="12" t="s">
        <v>30</v>
      </c>
      <c r="J479" s="14">
        <v>2000</v>
      </c>
    </row>
    <row r="480" spans="1:10" ht="12.75">
      <c r="A480" s="60" t="s">
        <v>32</v>
      </c>
      <c r="B480" s="60"/>
      <c r="C480" s="60"/>
      <c r="D480" s="9" t="s">
        <v>37</v>
      </c>
      <c r="E480" s="9" t="s">
        <v>38</v>
      </c>
      <c r="F480" s="9" t="s">
        <v>50</v>
      </c>
      <c r="G480" s="9" t="s">
        <v>39</v>
      </c>
      <c r="H480" s="9" t="s">
        <v>40</v>
      </c>
      <c r="I480" s="9" t="s">
        <v>31</v>
      </c>
      <c r="J480" s="22">
        <f>SUM(J482+J481+J485+J486+J487+J483+J484)</f>
        <v>577208</v>
      </c>
    </row>
    <row r="481" spans="1:10" ht="12.75">
      <c r="A481" s="56" t="s">
        <v>100</v>
      </c>
      <c r="B481" s="57"/>
      <c r="C481" s="58"/>
      <c r="D481" s="9" t="s">
        <v>37</v>
      </c>
      <c r="E481" s="9" t="s">
        <v>38</v>
      </c>
      <c r="F481" s="9" t="s">
        <v>50</v>
      </c>
      <c r="G481" s="9" t="s">
        <v>39</v>
      </c>
      <c r="H481" s="9" t="s">
        <v>40</v>
      </c>
      <c r="I481" s="9" t="s">
        <v>31</v>
      </c>
      <c r="J481" s="14">
        <v>7000</v>
      </c>
    </row>
    <row r="482" spans="1:10" ht="12.75">
      <c r="A482" s="74" t="s">
        <v>56</v>
      </c>
      <c r="B482" s="74"/>
      <c r="C482" s="74"/>
      <c r="D482" s="12" t="s">
        <v>37</v>
      </c>
      <c r="E482" s="12" t="s">
        <v>38</v>
      </c>
      <c r="F482" s="12" t="s">
        <v>50</v>
      </c>
      <c r="G482" s="12" t="s">
        <v>39</v>
      </c>
      <c r="H482" s="12" t="s">
        <v>40</v>
      </c>
      <c r="I482" s="12" t="s">
        <v>31</v>
      </c>
      <c r="J482" s="14">
        <v>8358</v>
      </c>
    </row>
    <row r="483" spans="1:10" ht="12.75">
      <c r="A483" s="75" t="s">
        <v>175</v>
      </c>
      <c r="B483" s="76"/>
      <c r="C483" s="77"/>
      <c r="D483" s="12" t="s">
        <v>37</v>
      </c>
      <c r="E483" s="12" t="s">
        <v>38</v>
      </c>
      <c r="F483" s="12" t="s">
        <v>50</v>
      </c>
      <c r="G483" s="12" t="s">
        <v>39</v>
      </c>
      <c r="H483" s="12" t="s">
        <v>40</v>
      </c>
      <c r="I483" s="12" t="s">
        <v>31</v>
      </c>
      <c r="J483" s="14">
        <v>2185</v>
      </c>
    </row>
    <row r="484" spans="1:10" ht="12.75">
      <c r="A484" s="75" t="s">
        <v>191</v>
      </c>
      <c r="B484" s="76"/>
      <c r="C484" s="77"/>
      <c r="D484" s="12" t="s">
        <v>37</v>
      </c>
      <c r="E484" s="12" t="s">
        <v>38</v>
      </c>
      <c r="F484" s="12" t="s">
        <v>50</v>
      </c>
      <c r="G484" s="12" t="s">
        <v>39</v>
      </c>
      <c r="H484" s="12" t="s">
        <v>40</v>
      </c>
      <c r="I484" s="12" t="s">
        <v>31</v>
      </c>
      <c r="J484" s="14">
        <v>3360</v>
      </c>
    </row>
    <row r="485" spans="1:10" ht="12.75">
      <c r="A485" s="74" t="s">
        <v>57</v>
      </c>
      <c r="B485" s="74"/>
      <c r="C485" s="74"/>
      <c r="D485" s="12" t="s">
        <v>37</v>
      </c>
      <c r="E485" s="12" t="s">
        <v>38</v>
      </c>
      <c r="F485" s="12" t="s">
        <v>50</v>
      </c>
      <c r="G485" s="12" t="s">
        <v>39</v>
      </c>
      <c r="H485" s="12" t="s">
        <v>58</v>
      </c>
      <c r="I485" s="12" t="s">
        <v>31</v>
      </c>
      <c r="J485" s="14">
        <v>77900</v>
      </c>
    </row>
    <row r="486" spans="1:10" ht="12.75">
      <c r="A486" s="74" t="s">
        <v>66</v>
      </c>
      <c r="B486" s="74"/>
      <c r="C486" s="74"/>
      <c r="D486" s="12" t="s">
        <v>37</v>
      </c>
      <c r="E486" s="12" t="s">
        <v>38</v>
      </c>
      <c r="F486" s="12" t="s">
        <v>50</v>
      </c>
      <c r="G486" s="12" t="s">
        <v>39</v>
      </c>
      <c r="H486" s="12" t="s">
        <v>67</v>
      </c>
      <c r="I486" s="12" t="s">
        <v>31</v>
      </c>
      <c r="J486" s="14">
        <v>446005</v>
      </c>
    </row>
    <row r="487" spans="1:10" ht="12.75">
      <c r="A487" s="71" t="s">
        <v>167</v>
      </c>
      <c r="B487" s="72"/>
      <c r="C487" s="73"/>
      <c r="D487" s="12" t="s">
        <v>37</v>
      </c>
      <c r="E487" s="12" t="s">
        <v>38</v>
      </c>
      <c r="F487" s="12" t="s">
        <v>50</v>
      </c>
      <c r="G487" s="12" t="s">
        <v>39</v>
      </c>
      <c r="H487" s="12" t="s">
        <v>40</v>
      </c>
      <c r="I487" s="12" t="s">
        <v>31</v>
      </c>
      <c r="J487" s="14">
        <v>32400</v>
      </c>
    </row>
    <row r="488" spans="1:10" ht="12.75">
      <c r="A488" s="60" t="s">
        <v>32</v>
      </c>
      <c r="B488" s="60"/>
      <c r="C488" s="60"/>
      <c r="D488" s="9" t="s">
        <v>37</v>
      </c>
      <c r="E488" s="9" t="s">
        <v>38</v>
      </c>
      <c r="F488" s="9" t="s">
        <v>55</v>
      </c>
      <c r="G488" s="9" t="s">
        <v>60</v>
      </c>
      <c r="H488" s="9" t="s">
        <v>59</v>
      </c>
      <c r="I488" s="9" t="s">
        <v>31</v>
      </c>
      <c r="J488" s="22">
        <v>71343.8</v>
      </c>
    </row>
    <row r="489" spans="1:10" ht="12.75">
      <c r="A489" s="74" t="s">
        <v>76</v>
      </c>
      <c r="B489" s="74"/>
      <c r="C489" s="74"/>
      <c r="D489" s="12" t="s">
        <v>37</v>
      </c>
      <c r="E489" s="12" t="s">
        <v>38</v>
      </c>
      <c r="F489" s="12" t="s">
        <v>61</v>
      </c>
      <c r="G489" s="12" t="s">
        <v>60</v>
      </c>
      <c r="H489" s="12" t="s">
        <v>59</v>
      </c>
      <c r="I489" s="12" t="s">
        <v>31</v>
      </c>
      <c r="J489" s="14">
        <v>71343.8</v>
      </c>
    </row>
    <row r="490" spans="1:10" ht="12.75">
      <c r="A490" s="53" t="s">
        <v>68</v>
      </c>
      <c r="B490" s="54"/>
      <c r="C490" s="55"/>
      <c r="D490" s="11" t="s">
        <v>11</v>
      </c>
      <c r="E490" s="11" t="s">
        <v>11</v>
      </c>
      <c r="F490" s="11" t="s">
        <v>11</v>
      </c>
      <c r="G490" s="11" t="s">
        <v>11</v>
      </c>
      <c r="H490" s="11"/>
      <c r="I490" s="11"/>
      <c r="J490" s="22">
        <f>SUM(J446+J447+J448+J449+J454+J462+J477+J480+J488)</f>
        <v>2195278.01</v>
      </c>
    </row>
    <row r="491" spans="1:10" ht="12.75">
      <c r="A491" s="56" t="s">
        <v>69</v>
      </c>
      <c r="B491" s="57"/>
      <c r="C491" s="58"/>
      <c r="D491" s="9" t="s">
        <v>37</v>
      </c>
      <c r="E491" s="9" t="s">
        <v>38</v>
      </c>
      <c r="F491" s="9" t="s">
        <v>72</v>
      </c>
      <c r="G491" s="9" t="s">
        <v>39</v>
      </c>
      <c r="H491" s="9" t="s">
        <v>73</v>
      </c>
      <c r="I491" s="9" t="s">
        <v>12</v>
      </c>
      <c r="J491" s="22">
        <v>7603759.61</v>
      </c>
    </row>
    <row r="492" spans="1:10" ht="12.75">
      <c r="A492" s="56" t="s">
        <v>84</v>
      </c>
      <c r="B492" s="57"/>
      <c r="C492" s="58"/>
      <c r="D492" s="9" t="s">
        <v>37</v>
      </c>
      <c r="E492" s="9" t="s">
        <v>38</v>
      </c>
      <c r="F492" s="9" t="s">
        <v>72</v>
      </c>
      <c r="G492" s="9" t="s">
        <v>39</v>
      </c>
      <c r="H492" s="9" t="s">
        <v>73</v>
      </c>
      <c r="I492" s="9" t="s">
        <v>74</v>
      </c>
      <c r="J492" s="22">
        <v>56848.95</v>
      </c>
    </row>
    <row r="493" spans="1:10" ht="12.75">
      <c r="A493" s="65" t="s">
        <v>83</v>
      </c>
      <c r="B493" s="66"/>
      <c r="C493" s="67"/>
      <c r="D493" s="9" t="s">
        <v>37</v>
      </c>
      <c r="E493" s="9" t="s">
        <v>38</v>
      </c>
      <c r="F493" s="9" t="s">
        <v>72</v>
      </c>
      <c r="G493" s="9" t="s">
        <v>39</v>
      </c>
      <c r="H493" s="9" t="s">
        <v>73</v>
      </c>
      <c r="I493" s="9" t="s">
        <v>74</v>
      </c>
      <c r="J493" s="14">
        <v>56848.95</v>
      </c>
    </row>
    <row r="494" spans="1:10" ht="12.75">
      <c r="A494" s="56" t="s">
        <v>15</v>
      </c>
      <c r="B494" s="57"/>
      <c r="C494" s="58"/>
      <c r="D494" s="9" t="s">
        <v>37</v>
      </c>
      <c r="E494" s="9" t="s">
        <v>38</v>
      </c>
      <c r="F494" s="9" t="s">
        <v>72</v>
      </c>
      <c r="G494" s="9" t="s">
        <v>39</v>
      </c>
      <c r="H494" s="9" t="s">
        <v>73</v>
      </c>
      <c r="I494" s="9" t="s">
        <v>14</v>
      </c>
      <c r="J494" s="22">
        <v>2600485.78</v>
      </c>
    </row>
    <row r="495" spans="1:10" ht="12.75">
      <c r="A495" s="56" t="s">
        <v>101</v>
      </c>
      <c r="B495" s="57"/>
      <c r="C495" s="58"/>
      <c r="D495" s="9" t="s">
        <v>37</v>
      </c>
      <c r="E495" s="9" t="s">
        <v>38</v>
      </c>
      <c r="F495" s="9" t="s">
        <v>72</v>
      </c>
      <c r="G495" s="9" t="s">
        <v>39</v>
      </c>
      <c r="H495" s="9" t="s">
        <v>73</v>
      </c>
      <c r="I495" s="9" t="s">
        <v>27</v>
      </c>
      <c r="J495" s="22">
        <v>45883.05</v>
      </c>
    </row>
    <row r="496" spans="1:10" ht="12.75">
      <c r="A496" s="65" t="s">
        <v>117</v>
      </c>
      <c r="B496" s="66"/>
      <c r="C496" s="67"/>
      <c r="D496" s="9" t="s">
        <v>37</v>
      </c>
      <c r="E496" s="9" t="s">
        <v>38</v>
      </c>
      <c r="F496" s="9" t="s">
        <v>72</v>
      </c>
      <c r="G496" s="9" t="s">
        <v>39</v>
      </c>
      <c r="H496" s="9" t="s">
        <v>73</v>
      </c>
      <c r="I496" s="9" t="s">
        <v>119</v>
      </c>
      <c r="J496" s="22">
        <f>SUM(J497)</f>
        <v>18855</v>
      </c>
    </row>
    <row r="497" spans="1:10" ht="12.75">
      <c r="A497" s="65" t="s">
        <v>118</v>
      </c>
      <c r="B497" s="66"/>
      <c r="C497" s="67"/>
      <c r="D497" s="9" t="s">
        <v>37</v>
      </c>
      <c r="E497" s="9" t="s">
        <v>38</v>
      </c>
      <c r="F497" s="9" t="s">
        <v>72</v>
      </c>
      <c r="G497" s="9" t="s">
        <v>39</v>
      </c>
      <c r="H497" s="9" t="s">
        <v>73</v>
      </c>
      <c r="I497" s="9" t="s">
        <v>119</v>
      </c>
      <c r="J497" s="14">
        <v>18855</v>
      </c>
    </row>
    <row r="498" spans="1:10" ht="12.75">
      <c r="A498" s="60" t="s">
        <v>108</v>
      </c>
      <c r="B498" s="60"/>
      <c r="C498" s="60"/>
      <c r="D498" s="9" t="s">
        <v>37</v>
      </c>
      <c r="E498" s="9" t="s">
        <v>38</v>
      </c>
      <c r="F498" s="9" t="s">
        <v>72</v>
      </c>
      <c r="G498" s="9" t="s">
        <v>39</v>
      </c>
      <c r="H498" s="9" t="s">
        <v>73</v>
      </c>
      <c r="I498" s="9" t="s">
        <v>29</v>
      </c>
      <c r="J498" s="22">
        <f>SUM(J499+J500+J501+J502)</f>
        <v>24298.25</v>
      </c>
    </row>
    <row r="499" spans="1:10" ht="12.75">
      <c r="A499" s="65" t="s">
        <v>109</v>
      </c>
      <c r="B499" s="66"/>
      <c r="C499" s="67"/>
      <c r="D499" s="9" t="s">
        <v>37</v>
      </c>
      <c r="E499" s="9" t="s">
        <v>38</v>
      </c>
      <c r="F499" s="9" t="s">
        <v>72</v>
      </c>
      <c r="G499" s="9" t="s">
        <v>39</v>
      </c>
      <c r="H499" s="9" t="s">
        <v>73</v>
      </c>
      <c r="I499" s="9" t="s">
        <v>29</v>
      </c>
      <c r="J499" s="14">
        <v>10560</v>
      </c>
    </row>
    <row r="500" spans="1:10" ht="12.75">
      <c r="A500" s="65" t="s">
        <v>110</v>
      </c>
      <c r="B500" s="66"/>
      <c r="C500" s="67"/>
      <c r="D500" s="9" t="s">
        <v>37</v>
      </c>
      <c r="E500" s="9" t="s">
        <v>38</v>
      </c>
      <c r="F500" s="9" t="s">
        <v>72</v>
      </c>
      <c r="G500" s="9" t="s">
        <v>39</v>
      </c>
      <c r="H500" s="9" t="s">
        <v>73</v>
      </c>
      <c r="I500" s="9" t="s">
        <v>29</v>
      </c>
      <c r="J500" s="14">
        <v>4698.25</v>
      </c>
    </row>
    <row r="501" spans="1:10" ht="12.75">
      <c r="A501" s="65" t="s">
        <v>111</v>
      </c>
      <c r="B501" s="66"/>
      <c r="C501" s="67"/>
      <c r="D501" s="9" t="s">
        <v>37</v>
      </c>
      <c r="E501" s="9" t="s">
        <v>38</v>
      </c>
      <c r="F501" s="9" t="s">
        <v>72</v>
      </c>
      <c r="G501" s="9" t="s">
        <v>39</v>
      </c>
      <c r="H501" s="9" t="s">
        <v>73</v>
      </c>
      <c r="I501" s="9" t="s">
        <v>29</v>
      </c>
      <c r="J501" s="14">
        <v>6000</v>
      </c>
    </row>
    <row r="502" spans="1:10" ht="12.75">
      <c r="A502" s="65" t="s">
        <v>112</v>
      </c>
      <c r="B502" s="66"/>
      <c r="C502" s="67"/>
      <c r="D502" s="9" t="s">
        <v>37</v>
      </c>
      <c r="E502" s="9" t="s">
        <v>38</v>
      </c>
      <c r="F502" s="9" t="s">
        <v>72</v>
      </c>
      <c r="G502" s="9" t="s">
        <v>39</v>
      </c>
      <c r="H502" s="9" t="s">
        <v>73</v>
      </c>
      <c r="I502" s="9" t="s">
        <v>29</v>
      </c>
      <c r="J502" s="14">
        <v>3040</v>
      </c>
    </row>
    <row r="503" spans="1:10" ht="12.75">
      <c r="A503" s="56" t="s">
        <v>85</v>
      </c>
      <c r="B503" s="57"/>
      <c r="C503" s="58"/>
      <c r="D503" s="9" t="s">
        <v>37</v>
      </c>
      <c r="E503" s="9" t="s">
        <v>38</v>
      </c>
      <c r="F503" s="9" t="s">
        <v>72</v>
      </c>
      <c r="G503" s="9" t="s">
        <v>39</v>
      </c>
      <c r="H503" s="9" t="s">
        <v>73</v>
      </c>
      <c r="I503" s="9" t="s">
        <v>75</v>
      </c>
      <c r="J503" s="22">
        <f>SUM(J504)</f>
        <v>163661.82</v>
      </c>
    </row>
    <row r="504" spans="1:10" ht="12.75">
      <c r="A504" s="65" t="s">
        <v>86</v>
      </c>
      <c r="B504" s="66"/>
      <c r="C504" s="67"/>
      <c r="D504" s="9" t="s">
        <v>37</v>
      </c>
      <c r="E504" s="9" t="s">
        <v>38</v>
      </c>
      <c r="F504" s="9" t="s">
        <v>72</v>
      </c>
      <c r="G504" s="9" t="s">
        <v>39</v>
      </c>
      <c r="H504" s="9" t="s">
        <v>73</v>
      </c>
      <c r="I504" s="9" t="s">
        <v>75</v>
      </c>
      <c r="J504" s="14">
        <v>163661.82</v>
      </c>
    </row>
    <row r="505" spans="1:10" ht="12.75">
      <c r="A505" s="56" t="s">
        <v>87</v>
      </c>
      <c r="B505" s="57"/>
      <c r="C505" s="58"/>
      <c r="D505" s="9" t="s">
        <v>37</v>
      </c>
      <c r="E505" s="9" t="s">
        <v>38</v>
      </c>
      <c r="F505" s="9" t="s">
        <v>72</v>
      </c>
      <c r="G505" s="9" t="s">
        <v>39</v>
      </c>
      <c r="H505" s="9" t="s">
        <v>73</v>
      </c>
      <c r="I505" s="9" t="s">
        <v>31</v>
      </c>
      <c r="J505" s="22">
        <f>SUM(J506+J507+J508)</f>
        <v>14125</v>
      </c>
    </row>
    <row r="506" spans="1:10" ht="12.75">
      <c r="A506" s="65" t="s">
        <v>114</v>
      </c>
      <c r="B506" s="66"/>
      <c r="C506" s="67"/>
      <c r="D506" s="9" t="s">
        <v>37</v>
      </c>
      <c r="E506" s="9" t="s">
        <v>38</v>
      </c>
      <c r="F506" s="9" t="s">
        <v>72</v>
      </c>
      <c r="G506" s="9" t="s">
        <v>39</v>
      </c>
      <c r="H506" s="9" t="s">
        <v>73</v>
      </c>
      <c r="I506" s="9" t="s">
        <v>31</v>
      </c>
      <c r="J506" s="14">
        <v>9845</v>
      </c>
    </row>
    <row r="507" spans="1:10" ht="12.75">
      <c r="A507" s="65" t="s">
        <v>115</v>
      </c>
      <c r="B507" s="66"/>
      <c r="C507" s="67"/>
      <c r="D507" s="9" t="s">
        <v>37</v>
      </c>
      <c r="E507" s="9" t="s">
        <v>38</v>
      </c>
      <c r="F507" s="9" t="s">
        <v>72</v>
      </c>
      <c r="G507" s="9" t="s">
        <v>39</v>
      </c>
      <c r="H507" s="9" t="s">
        <v>73</v>
      </c>
      <c r="I507" s="9" t="s">
        <v>31</v>
      </c>
      <c r="J507" s="14">
        <v>3980</v>
      </c>
    </row>
    <row r="508" spans="1:10" ht="12.75">
      <c r="A508" s="56" t="s">
        <v>116</v>
      </c>
      <c r="B508" s="57"/>
      <c r="C508" s="58"/>
      <c r="D508" s="9" t="s">
        <v>37</v>
      </c>
      <c r="E508" s="9" t="s">
        <v>38</v>
      </c>
      <c r="F508" s="9" t="s">
        <v>72</v>
      </c>
      <c r="G508" s="9" t="s">
        <v>39</v>
      </c>
      <c r="H508" s="9" t="s">
        <v>73</v>
      </c>
      <c r="I508" s="9" t="s">
        <v>31</v>
      </c>
      <c r="J508" s="14">
        <v>300</v>
      </c>
    </row>
    <row r="509" spans="1:10" ht="12.75">
      <c r="A509" s="62" t="s">
        <v>68</v>
      </c>
      <c r="B509" s="63"/>
      <c r="C509" s="64"/>
      <c r="D509" s="9"/>
      <c r="E509" s="9"/>
      <c r="F509" s="9"/>
      <c r="G509" s="9"/>
      <c r="H509" s="9"/>
      <c r="I509" s="9"/>
      <c r="J509" s="22">
        <f>SUM(J491+J492+J494+J495+J496+J498+J503+J505)</f>
        <v>10527917.46</v>
      </c>
    </row>
    <row r="510" spans="1:10" ht="12.75">
      <c r="A510" s="56" t="s">
        <v>69</v>
      </c>
      <c r="B510" s="57"/>
      <c r="C510" s="58"/>
      <c r="D510" s="9" t="s">
        <v>37</v>
      </c>
      <c r="E510" s="9" t="s">
        <v>38</v>
      </c>
      <c r="F510" s="9" t="s">
        <v>70</v>
      </c>
      <c r="G510" s="9" t="s">
        <v>39</v>
      </c>
      <c r="H510" s="9" t="s">
        <v>71</v>
      </c>
      <c r="I510" s="9" t="s">
        <v>12</v>
      </c>
      <c r="J510" s="14">
        <v>52374.87</v>
      </c>
    </row>
    <row r="511" spans="1:10" ht="12.75">
      <c r="A511" s="56" t="s">
        <v>15</v>
      </c>
      <c r="B511" s="57"/>
      <c r="C511" s="58"/>
      <c r="D511" s="9" t="s">
        <v>37</v>
      </c>
      <c r="E511" s="9" t="s">
        <v>38</v>
      </c>
      <c r="F511" s="9" t="s">
        <v>70</v>
      </c>
      <c r="G511" s="9" t="s">
        <v>39</v>
      </c>
      <c r="H511" s="9" t="s">
        <v>71</v>
      </c>
      <c r="I511" s="9" t="s">
        <v>14</v>
      </c>
      <c r="J511" s="14">
        <v>17960.2</v>
      </c>
    </row>
    <row r="512" spans="1:10" ht="12.75">
      <c r="A512" s="61" t="s">
        <v>68</v>
      </c>
      <c r="B512" s="61"/>
      <c r="C512" s="61"/>
      <c r="D512" s="9"/>
      <c r="E512" s="9"/>
      <c r="F512" s="9"/>
      <c r="G512" s="9"/>
      <c r="H512" s="9"/>
      <c r="I512" s="9"/>
      <c r="J512" s="22">
        <f>SUM(J510:J511)</f>
        <v>70335.07</v>
      </c>
    </row>
    <row r="513" spans="1:10" ht="12.75">
      <c r="A513" s="56" t="s">
        <v>188</v>
      </c>
      <c r="B513" s="57"/>
      <c r="C513" s="58"/>
      <c r="D513" s="9" t="s">
        <v>37</v>
      </c>
      <c r="E513" s="9" t="s">
        <v>38</v>
      </c>
      <c r="F513" s="9" t="s">
        <v>189</v>
      </c>
      <c r="G513" s="9" t="s">
        <v>39</v>
      </c>
      <c r="H513" s="9" t="s">
        <v>190</v>
      </c>
      <c r="I513" s="9" t="s">
        <v>12</v>
      </c>
      <c r="J513" s="14">
        <v>230996</v>
      </c>
    </row>
    <row r="514" spans="1:10" ht="12.75">
      <c r="A514" s="56" t="s">
        <v>15</v>
      </c>
      <c r="B514" s="57"/>
      <c r="C514" s="58"/>
      <c r="D514" s="9" t="s">
        <v>37</v>
      </c>
      <c r="E514" s="9" t="s">
        <v>38</v>
      </c>
      <c r="F514" s="9" t="s">
        <v>189</v>
      </c>
      <c r="G514" s="9" t="s">
        <v>39</v>
      </c>
      <c r="H514" s="9" t="s">
        <v>190</v>
      </c>
      <c r="I514" s="9" t="s">
        <v>14</v>
      </c>
      <c r="J514" s="14">
        <v>79000</v>
      </c>
    </row>
    <row r="515" spans="1:10" ht="12.75">
      <c r="A515" s="62" t="s">
        <v>68</v>
      </c>
      <c r="B515" s="63"/>
      <c r="C515" s="64"/>
      <c r="D515" s="9"/>
      <c r="E515" s="9"/>
      <c r="F515" s="9"/>
      <c r="G515" s="9"/>
      <c r="H515" s="9"/>
      <c r="I515" s="9"/>
      <c r="J515" s="22">
        <f>SUM(J513:J514)</f>
        <v>309996</v>
      </c>
    </row>
    <row r="516" spans="1:10" ht="12.75">
      <c r="A516" s="65" t="s">
        <v>162</v>
      </c>
      <c r="B516" s="66"/>
      <c r="C516" s="67"/>
      <c r="D516" s="9" t="s">
        <v>37</v>
      </c>
      <c r="E516" s="9" t="s">
        <v>38</v>
      </c>
      <c r="F516" s="9" t="s">
        <v>163</v>
      </c>
      <c r="G516" s="9" t="s">
        <v>60</v>
      </c>
      <c r="H516" s="9"/>
      <c r="I516" s="9" t="s">
        <v>29</v>
      </c>
      <c r="J516" s="14">
        <v>13793</v>
      </c>
    </row>
    <row r="517" spans="1:10" ht="12.75">
      <c r="A517" s="65" t="s">
        <v>164</v>
      </c>
      <c r="B517" s="66"/>
      <c r="C517" s="67"/>
      <c r="D517" s="9" t="s">
        <v>37</v>
      </c>
      <c r="E517" s="9" t="s">
        <v>38</v>
      </c>
      <c r="F517" s="9" t="s">
        <v>163</v>
      </c>
      <c r="G517" s="9" t="s">
        <v>60</v>
      </c>
      <c r="H517" s="9"/>
      <c r="I517" s="9" t="s">
        <v>29</v>
      </c>
      <c r="J517" s="14">
        <v>13793</v>
      </c>
    </row>
    <row r="518" spans="1:10" ht="12.75">
      <c r="A518" s="62" t="s">
        <v>68</v>
      </c>
      <c r="B518" s="63"/>
      <c r="C518" s="64"/>
      <c r="D518" s="9" t="s">
        <v>37</v>
      </c>
      <c r="E518" s="9" t="s">
        <v>38</v>
      </c>
      <c r="F518" s="9" t="s">
        <v>163</v>
      </c>
      <c r="G518" s="9" t="s">
        <v>60</v>
      </c>
      <c r="H518" s="9"/>
      <c r="I518" s="9" t="s">
        <v>29</v>
      </c>
      <c r="J518" s="22">
        <v>13793</v>
      </c>
    </row>
    <row r="519" spans="1:10" ht="12.75">
      <c r="A519" s="68" t="s">
        <v>107</v>
      </c>
      <c r="B519" s="69"/>
      <c r="C519" s="70"/>
      <c r="D519" s="9"/>
      <c r="E519" s="9"/>
      <c r="F519" s="9"/>
      <c r="G519" s="9"/>
      <c r="H519" s="9"/>
      <c r="I519" s="9"/>
      <c r="J519" s="22">
        <f>SUM(J490+J509+J512+J518+J515)</f>
        <v>13117319.540000001</v>
      </c>
    </row>
    <row r="520" spans="1:10" ht="12.75">
      <c r="A520" s="56" t="s">
        <v>102</v>
      </c>
      <c r="B520" s="57"/>
      <c r="C520" s="58"/>
      <c r="D520" s="9" t="s">
        <v>37</v>
      </c>
      <c r="E520" s="9" t="s">
        <v>103</v>
      </c>
      <c r="F520" s="9" t="s">
        <v>104</v>
      </c>
      <c r="G520" s="9" t="s">
        <v>60</v>
      </c>
      <c r="H520" s="9" t="s">
        <v>40</v>
      </c>
      <c r="I520" s="9" t="s">
        <v>28</v>
      </c>
      <c r="J520" s="20">
        <v>168610</v>
      </c>
    </row>
    <row r="521" spans="1:10" ht="12.75">
      <c r="A521" s="60" t="s">
        <v>105</v>
      </c>
      <c r="B521" s="60"/>
      <c r="C521" s="60"/>
      <c r="D521" s="9" t="s">
        <v>37</v>
      </c>
      <c r="E521" s="9" t="s">
        <v>38</v>
      </c>
      <c r="F521" s="9" t="s">
        <v>106</v>
      </c>
      <c r="G521" s="9" t="s">
        <v>60</v>
      </c>
      <c r="H521" s="9" t="s">
        <v>40</v>
      </c>
      <c r="I521" s="9" t="s">
        <v>28</v>
      </c>
      <c r="J521" s="14">
        <v>1726760</v>
      </c>
    </row>
    <row r="522" spans="1:10" ht="12.75">
      <c r="A522" s="56" t="s">
        <v>85</v>
      </c>
      <c r="B522" s="57"/>
      <c r="C522" s="58"/>
      <c r="D522" s="9" t="s">
        <v>37</v>
      </c>
      <c r="E522" s="9" t="s">
        <v>38</v>
      </c>
      <c r="F522" s="9" t="s">
        <v>165</v>
      </c>
      <c r="G522" s="9" t="s">
        <v>60</v>
      </c>
      <c r="H522" s="9" t="s">
        <v>40</v>
      </c>
      <c r="I522" s="9" t="s">
        <v>75</v>
      </c>
      <c r="J522" s="14">
        <v>37000</v>
      </c>
    </row>
    <row r="523" spans="1:10" ht="12.75">
      <c r="A523" s="56" t="s">
        <v>166</v>
      </c>
      <c r="B523" s="57"/>
      <c r="C523" s="58"/>
      <c r="D523" s="9" t="s">
        <v>37</v>
      </c>
      <c r="E523" s="9" t="s">
        <v>38</v>
      </c>
      <c r="F523" s="9" t="s">
        <v>165</v>
      </c>
      <c r="G523" s="9" t="s">
        <v>60</v>
      </c>
      <c r="H523" s="9" t="s">
        <v>40</v>
      </c>
      <c r="I523" s="9" t="s">
        <v>31</v>
      </c>
      <c r="J523" s="14">
        <v>37938</v>
      </c>
    </row>
    <row r="524" spans="1:10" ht="12.75">
      <c r="A524" s="56" t="s">
        <v>166</v>
      </c>
      <c r="B524" s="57"/>
      <c r="C524" s="58"/>
      <c r="D524" s="9" t="s">
        <v>37</v>
      </c>
      <c r="E524" s="9" t="s">
        <v>182</v>
      </c>
      <c r="F524" s="9" t="s">
        <v>181</v>
      </c>
      <c r="G524" s="9" t="s">
        <v>39</v>
      </c>
      <c r="H524" s="9" t="s">
        <v>183</v>
      </c>
      <c r="I524" s="9" t="s">
        <v>31</v>
      </c>
      <c r="J524" s="14">
        <v>129600</v>
      </c>
    </row>
    <row r="525" spans="1:10" ht="12.75">
      <c r="A525" s="56" t="s">
        <v>172</v>
      </c>
      <c r="B525" s="57"/>
      <c r="C525" s="58"/>
      <c r="D525" s="9" t="s">
        <v>37</v>
      </c>
      <c r="E525" s="9" t="s">
        <v>173</v>
      </c>
      <c r="F525" s="9" t="s">
        <v>174</v>
      </c>
      <c r="G525" s="9" t="s">
        <v>60</v>
      </c>
      <c r="H525" s="9" t="s">
        <v>40</v>
      </c>
      <c r="I525" s="9" t="s">
        <v>31</v>
      </c>
      <c r="J525" s="14">
        <v>3726.04</v>
      </c>
    </row>
    <row r="526" spans="1:10" ht="12.75">
      <c r="A526" s="56" t="s">
        <v>85</v>
      </c>
      <c r="B526" s="57"/>
      <c r="C526" s="58"/>
      <c r="D526" s="9" t="s">
        <v>37</v>
      </c>
      <c r="E526" s="9" t="s">
        <v>38</v>
      </c>
      <c r="F526" s="9" t="s">
        <v>50</v>
      </c>
      <c r="G526" s="9" t="s">
        <v>39</v>
      </c>
      <c r="H526" s="9" t="s">
        <v>12</v>
      </c>
      <c r="I526" s="9" t="s">
        <v>75</v>
      </c>
      <c r="J526" s="14">
        <v>35000</v>
      </c>
    </row>
    <row r="527" spans="1:10" ht="12.75">
      <c r="A527" s="74" t="s">
        <v>42</v>
      </c>
      <c r="B527" s="74"/>
      <c r="C527" s="74"/>
      <c r="D527" s="12" t="s">
        <v>37</v>
      </c>
      <c r="E527" s="12" t="s">
        <v>38</v>
      </c>
      <c r="F527" s="12" t="s">
        <v>196</v>
      </c>
      <c r="G527" s="12" t="s">
        <v>39</v>
      </c>
      <c r="H527" s="12" t="s">
        <v>39</v>
      </c>
      <c r="I527" s="12" t="s">
        <v>52</v>
      </c>
      <c r="J527" s="14">
        <v>30370</v>
      </c>
    </row>
    <row r="528" spans="1:10" ht="12.75">
      <c r="A528" s="53" t="s">
        <v>16</v>
      </c>
      <c r="B528" s="54"/>
      <c r="C528" s="55"/>
      <c r="D528" s="11"/>
      <c r="E528" s="9"/>
      <c r="F528" s="11"/>
      <c r="G528" s="11"/>
      <c r="H528" s="11"/>
      <c r="I528" s="11"/>
      <c r="J528" s="10">
        <f>SUM(J519+J520+J521+J522+J523+J525+J524+J526+J527)</f>
        <v>15286323.58</v>
      </c>
    </row>
    <row r="529" spans="1:10" ht="12.75">
      <c r="A529" s="18"/>
      <c r="B529" s="18"/>
      <c r="C529" s="18"/>
      <c r="D529" s="19"/>
      <c r="E529" s="19"/>
      <c r="F529" s="19"/>
      <c r="G529" s="19"/>
      <c r="H529" s="19"/>
      <c r="I529" s="19"/>
      <c r="J529" s="21"/>
    </row>
    <row r="530" spans="5:10" ht="12.75">
      <c r="E530" s="19"/>
      <c r="J530" s="13"/>
    </row>
    <row r="531" spans="1:10" ht="12.75">
      <c r="A531" t="s">
        <v>49</v>
      </c>
      <c r="G531" s="1" t="s">
        <v>88</v>
      </c>
      <c r="H531" s="7"/>
      <c r="I531" s="3"/>
      <c r="J531" s="15"/>
    </row>
    <row r="532" spans="7:10" ht="12.75">
      <c r="G532" s="8"/>
      <c r="H532" s="8"/>
      <c r="J532" s="13"/>
    </row>
    <row r="533" spans="1:10" ht="12.75">
      <c r="A533" t="s">
        <v>48</v>
      </c>
      <c r="G533" s="1" t="s">
        <v>89</v>
      </c>
      <c r="H533" s="7"/>
      <c r="J533" s="13"/>
    </row>
    <row r="534" spans="1:10" ht="12.75">
      <c r="A534" t="s">
        <v>3</v>
      </c>
      <c r="J534" s="13"/>
    </row>
    <row r="535" spans="1:10" ht="12.75">
      <c r="A535" t="s">
        <v>4</v>
      </c>
      <c r="G535" s="17"/>
      <c r="H535" s="35" t="s">
        <v>195</v>
      </c>
      <c r="I535" s="35"/>
      <c r="J535" s="13"/>
    </row>
    <row r="536" ht="12.75">
      <c r="J536" s="13"/>
    </row>
    <row r="537" spans="1:7" ht="12.75">
      <c r="A537" t="s">
        <v>0</v>
      </c>
      <c r="F537" s="47">
        <v>15731948.08</v>
      </c>
      <c r="G537" s="47"/>
    </row>
    <row r="538" spans="1:9" ht="12.75">
      <c r="A538" s="23" t="s">
        <v>213</v>
      </c>
      <c r="B538" s="23"/>
      <c r="C538" s="23"/>
      <c r="D538" s="23"/>
      <c r="E538" s="23"/>
      <c r="F538" s="23"/>
      <c r="G538" s="23"/>
      <c r="H538" s="23"/>
      <c r="I538" s="23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3" t="s">
        <v>1</v>
      </c>
      <c r="B540" s="3"/>
      <c r="C540" s="3"/>
      <c r="D540" s="3"/>
      <c r="E540" s="3"/>
      <c r="F540" s="3" t="s">
        <v>53</v>
      </c>
      <c r="G540" s="3"/>
      <c r="H540" s="3"/>
      <c r="I540" s="3"/>
    </row>
    <row r="541" spans="1:9" ht="12.75">
      <c r="A541" s="3" t="s">
        <v>54</v>
      </c>
      <c r="B541" s="3"/>
      <c r="C541" s="3"/>
      <c r="D541" s="3"/>
      <c r="E541" s="3"/>
      <c r="F541" s="3"/>
      <c r="G541" s="3"/>
      <c r="H541" s="3"/>
      <c r="I541" s="3"/>
    </row>
    <row r="542" spans="1:10" ht="12.75">
      <c r="A542" s="3" t="s">
        <v>2</v>
      </c>
      <c r="B542" s="3"/>
      <c r="C542" s="3"/>
      <c r="D542" s="3"/>
      <c r="F542" s="4"/>
      <c r="G542" s="4"/>
      <c r="H542" s="3" t="s">
        <v>96</v>
      </c>
      <c r="I542" s="3"/>
      <c r="J542" s="16" t="s">
        <v>198</v>
      </c>
    </row>
    <row r="543" spans="6:10" ht="12.75">
      <c r="F543" s="5" t="s">
        <v>3</v>
      </c>
      <c r="J543" s="5" t="s">
        <v>4</v>
      </c>
    </row>
    <row r="544" spans="1:10" ht="12.75">
      <c r="A544" s="48" t="s">
        <v>36</v>
      </c>
      <c r="B544" s="48"/>
      <c r="C544" s="48"/>
      <c r="D544" s="48"/>
      <c r="E544" s="48"/>
      <c r="F544" s="48"/>
      <c r="G544" s="48"/>
      <c r="H544" s="48"/>
      <c r="I544" s="48"/>
      <c r="J544" s="48"/>
    </row>
    <row r="545" spans="1:9" ht="12.75">
      <c r="A545" s="48" t="s">
        <v>97</v>
      </c>
      <c r="B545" s="48"/>
      <c r="C545" s="48"/>
      <c r="D545" s="48"/>
      <c r="E545" s="48"/>
      <c r="F545" s="48"/>
      <c r="G545" s="48"/>
      <c r="H545" s="48"/>
      <c r="I545" s="48"/>
    </row>
    <row r="547" spans="1:10" ht="12.75">
      <c r="A547" t="s">
        <v>17</v>
      </c>
      <c r="D547" t="s">
        <v>81</v>
      </c>
      <c r="E547" s="1"/>
      <c r="F547" s="1"/>
      <c r="G547" s="1"/>
      <c r="H547" s="1"/>
      <c r="I547" s="6" t="s">
        <v>20</v>
      </c>
      <c r="J547" s="24">
        <v>25232266</v>
      </c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6" t="s">
        <v>21</v>
      </c>
      <c r="J548" s="42">
        <v>73256551000</v>
      </c>
    </row>
    <row r="549" spans="1:10" ht="12.75">
      <c r="A549" t="s">
        <v>18</v>
      </c>
      <c r="C549" s="1" t="s">
        <v>82</v>
      </c>
      <c r="D549" s="1"/>
      <c r="E549" s="1"/>
      <c r="F549" s="1"/>
      <c r="G549" s="1"/>
      <c r="H549" s="1"/>
      <c r="I549" s="6" t="s">
        <v>207</v>
      </c>
      <c r="J549" s="24">
        <v>73656151</v>
      </c>
    </row>
    <row r="550" spans="9:10" ht="12.75">
      <c r="I550" s="6" t="s">
        <v>23</v>
      </c>
      <c r="J550" s="24">
        <v>14</v>
      </c>
    </row>
    <row r="551" spans="1:10" ht="12.75">
      <c r="A551" t="s">
        <v>19</v>
      </c>
      <c r="I551" s="6" t="s">
        <v>24</v>
      </c>
      <c r="J551" s="24">
        <v>81</v>
      </c>
    </row>
    <row r="552" spans="1:10" ht="12.75" customHeight="1">
      <c r="A552" s="49" t="s">
        <v>25</v>
      </c>
      <c r="B552" s="49"/>
      <c r="C552" s="49"/>
      <c r="D552" s="49" t="s">
        <v>5</v>
      </c>
      <c r="E552" s="49" t="s">
        <v>6</v>
      </c>
      <c r="F552" s="49" t="s">
        <v>7</v>
      </c>
      <c r="G552" s="49" t="s">
        <v>8</v>
      </c>
      <c r="H552" s="49" t="s">
        <v>9</v>
      </c>
      <c r="I552" s="49" t="s">
        <v>10</v>
      </c>
      <c r="J552" s="49" t="s">
        <v>26</v>
      </c>
    </row>
    <row r="553" spans="1:10" ht="12.75">
      <c r="A553" s="49"/>
      <c r="B553" s="49"/>
      <c r="C553" s="49"/>
      <c r="D553" s="49"/>
      <c r="E553" s="49"/>
      <c r="F553" s="49"/>
      <c r="G553" s="49"/>
      <c r="H553" s="49"/>
      <c r="I553" s="49"/>
      <c r="J553" s="49"/>
    </row>
    <row r="554" spans="1:10" ht="12.75" customHeight="1">
      <c r="A554" s="60" t="s">
        <v>13</v>
      </c>
      <c r="B554" s="60"/>
      <c r="C554" s="60"/>
      <c r="D554" s="9" t="s">
        <v>37</v>
      </c>
      <c r="E554" s="9" t="s">
        <v>38</v>
      </c>
      <c r="F554" s="9" t="s">
        <v>50</v>
      </c>
      <c r="G554" s="9" t="s">
        <v>39</v>
      </c>
      <c r="H554" s="9" t="s">
        <v>40</v>
      </c>
      <c r="I554" s="9" t="s">
        <v>12</v>
      </c>
      <c r="J554" s="22">
        <v>221366.93</v>
      </c>
    </row>
    <row r="555" spans="1:10" ht="12.75" customHeight="1">
      <c r="A555" s="60" t="s">
        <v>15</v>
      </c>
      <c r="B555" s="60"/>
      <c r="C555" s="60"/>
      <c r="D555" s="9" t="s">
        <v>37</v>
      </c>
      <c r="E555" s="9" t="s">
        <v>38</v>
      </c>
      <c r="F555" s="9" t="s">
        <v>50</v>
      </c>
      <c r="G555" s="9" t="s">
        <v>39</v>
      </c>
      <c r="H555" s="9" t="s">
        <v>40</v>
      </c>
      <c r="I555" s="9" t="s">
        <v>14</v>
      </c>
      <c r="J555" s="22">
        <v>72612.28</v>
      </c>
    </row>
    <row r="556" spans="1:10" ht="12.75" customHeight="1">
      <c r="A556" s="60" t="s">
        <v>13</v>
      </c>
      <c r="B556" s="60"/>
      <c r="C556" s="60"/>
      <c r="D556" s="9" t="s">
        <v>37</v>
      </c>
      <c r="E556" s="9" t="s">
        <v>38</v>
      </c>
      <c r="F556" s="9" t="s">
        <v>196</v>
      </c>
      <c r="G556" s="9" t="s">
        <v>39</v>
      </c>
      <c r="H556" s="9" t="s">
        <v>40</v>
      </c>
      <c r="I556" s="9" t="s">
        <v>12</v>
      </c>
      <c r="J556" s="22">
        <v>46731.92</v>
      </c>
    </row>
    <row r="557" spans="1:10" ht="12.75" customHeight="1">
      <c r="A557" s="60" t="s">
        <v>15</v>
      </c>
      <c r="B557" s="60"/>
      <c r="C557" s="60"/>
      <c r="D557" s="9" t="s">
        <v>37</v>
      </c>
      <c r="E557" s="9" t="s">
        <v>38</v>
      </c>
      <c r="F557" s="9" t="s">
        <v>196</v>
      </c>
      <c r="G557" s="9" t="s">
        <v>39</v>
      </c>
      <c r="H557" s="9" t="s">
        <v>40</v>
      </c>
      <c r="I557" s="9" t="s">
        <v>14</v>
      </c>
      <c r="J557" s="22">
        <v>18342.06</v>
      </c>
    </row>
    <row r="558" spans="1:10" ht="12.75" customHeight="1">
      <c r="A558" s="56" t="s">
        <v>101</v>
      </c>
      <c r="B558" s="57"/>
      <c r="C558" s="58"/>
      <c r="D558" s="9" t="s">
        <v>37</v>
      </c>
      <c r="E558" s="9" t="s">
        <v>38</v>
      </c>
      <c r="F558" s="9" t="s">
        <v>50</v>
      </c>
      <c r="G558" s="9" t="s">
        <v>39</v>
      </c>
      <c r="H558" s="9" t="s">
        <v>40</v>
      </c>
      <c r="I558" s="9" t="s">
        <v>27</v>
      </c>
      <c r="J558" s="22">
        <v>17657</v>
      </c>
    </row>
    <row r="559" spans="1:10" ht="12.75" customHeight="1">
      <c r="A559" s="78" t="s">
        <v>51</v>
      </c>
      <c r="B559" s="78"/>
      <c r="C559" s="78"/>
      <c r="D559" s="9" t="s">
        <v>37</v>
      </c>
      <c r="E559" s="9" t="s">
        <v>38</v>
      </c>
      <c r="F559" s="9" t="s">
        <v>50</v>
      </c>
      <c r="G559" s="9" t="s">
        <v>39</v>
      </c>
      <c r="H559" s="9" t="s">
        <v>40</v>
      </c>
      <c r="I559" s="9" t="s">
        <v>52</v>
      </c>
      <c r="J559" s="22">
        <f>SUM(J560+J562+J564+J566+J561+J565+J567+J563)</f>
        <v>1019860.47</v>
      </c>
    </row>
    <row r="560" spans="1:10" ht="12.75" customHeight="1">
      <c r="A560" s="74" t="s">
        <v>42</v>
      </c>
      <c r="B560" s="74"/>
      <c r="C560" s="74"/>
      <c r="D560" s="12" t="s">
        <v>37</v>
      </c>
      <c r="E560" s="12" t="s">
        <v>38</v>
      </c>
      <c r="F560" s="12" t="s">
        <v>50</v>
      </c>
      <c r="G560" s="12" t="s">
        <v>39</v>
      </c>
      <c r="H560" s="12" t="s">
        <v>39</v>
      </c>
      <c r="I560" s="12" t="s">
        <v>52</v>
      </c>
      <c r="J560" s="14">
        <v>297513</v>
      </c>
    </row>
    <row r="561" spans="1:10" ht="12.75" customHeight="1">
      <c r="A561" s="74" t="s">
        <v>42</v>
      </c>
      <c r="B561" s="74"/>
      <c r="C561" s="74"/>
      <c r="D561" s="12" t="s">
        <v>37</v>
      </c>
      <c r="E561" s="12" t="s">
        <v>38</v>
      </c>
      <c r="F561" s="12" t="s">
        <v>196</v>
      </c>
      <c r="G561" s="12" t="s">
        <v>39</v>
      </c>
      <c r="H561" s="12" t="s">
        <v>39</v>
      </c>
      <c r="I561" s="12" t="s">
        <v>52</v>
      </c>
      <c r="J561" s="14">
        <v>85798.52</v>
      </c>
    </row>
    <row r="562" spans="1:10" ht="12.75" customHeight="1">
      <c r="A562" s="74" t="s">
        <v>41</v>
      </c>
      <c r="B562" s="74"/>
      <c r="C562" s="74"/>
      <c r="D562" s="12" t="s">
        <v>37</v>
      </c>
      <c r="E562" s="12" t="s">
        <v>38</v>
      </c>
      <c r="F562" s="12" t="s">
        <v>50</v>
      </c>
      <c r="G562" s="12" t="s">
        <v>39</v>
      </c>
      <c r="H562" s="12" t="s">
        <v>45</v>
      </c>
      <c r="I562" s="12" t="s">
        <v>52</v>
      </c>
      <c r="J562" s="14">
        <v>457176.97</v>
      </c>
    </row>
    <row r="563" spans="1:10" ht="12.75" customHeight="1">
      <c r="A563" s="74" t="s">
        <v>41</v>
      </c>
      <c r="B563" s="74"/>
      <c r="C563" s="74"/>
      <c r="D563" s="12" t="s">
        <v>37</v>
      </c>
      <c r="E563" s="12" t="s">
        <v>38</v>
      </c>
      <c r="F563" s="12" t="s">
        <v>196</v>
      </c>
      <c r="G563" s="12" t="s">
        <v>39</v>
      </c>
      <c r="H563" s="12" t="s">
        <v>45</v>
      </c>
      <c r="I563" s="12" t="s">
        <v>52</v>
      </c>
      <c r="J563" s="14">
        <v>92578.2</v>
      </c>
    </row>
    <row r="564" spans="1:10" ht="12.75" customHeight="1">
      <c r="A564" s="74" t="s">
        <v>43</v>
      </c>
      <c r="B564" s="74"/>
      <c r="C564" s="74"/>
      <c r="D564" s="12" t="s">
        <v>37</v>
      </c>
      <c r="E564" s="12" t="s">
        <v>38</v>
      </c>
      <c r="F564" s="12" t="s">
        <v>50</v>
      </c>
      <c r="G564" s="12" t="s">
        <v>39</v>
      </c>
      <c r="H564" s="12" t="s">
        <v>46</v>
      </c>
      <c r="I564" s="12" t="s">
        <v>52</v>
      </c>
      <c r="J564" s="14">
        <v>11816.22</v>
      </c>
    </row>
    <row r="565" spans="1:10" ht="12.75" customHeight="1">
      <c r="A565" s="74" t="s">
        <v>43</v>
      </c>
      <c r="B565" s="74"/>
      <c r="C565" s="74"/>
      <c r="D565" s="12" t="s">
        <v>37</v>
      </c>
      <c r="E565" s="12" t="s">
        <v>38</v>
      </c>
      <c r="F565" s="12" t="s">
        <v>196</v>
      </c>
      <c r="G565" s="12" t="s">
        <v>39</v>
      </c>
      <c r="H565" s="12" t="s">
        <v>46</v>
      </c>
      <c r="I565" s="12" t="s">
        <v>52</v>
      </c>
      <c r="J565" s="14">
        <v>4500</v>
      </c>
    </row>
    <row r="566" spans="1:10" ht="12.75" customHeight="1">
      <c r="A566" s="74" t="s">
        <v>44</v>
      </c>
      <c r="B566" s="74"/>
      <c r="C566" s="74"/>
      <c r="D566" s="12" t="s">
        <v>37</v>
      </c>
      <c r="E566" s="12" t="s">
        <v>38</v>
      </c>
      <c r="F566" s="12" t="s">
        <v>50</v>
      </c>
      <c r="G566" s="12" t="s">
        <v>39</v>
      </c>
      <c r="H566" s="12" t="s">
        <v>47</v>
      </c>
      <c r="I566" s="12" t="s">
        <v>52</v>
      </c>
      <c r="J566" s="14">
        <v>60477.56</v>
      </c>
    </row>
    <row r="567" spans="1:10" ht="12.75" customHeight="1">
      <c r="A567" s="74" t="s">
        <v>44</v>
      </c>
      <c r="B567" s="74"/>
      <c r="C567" s="74"/>
      <c r="D567" s="12" t="s">
        <v>37</v>
      </c>
      <c r="E567" s="12" t="s">
        <v>38</v>
      </c>
      <c r="F567" s="12" t="s">
        <v>196</v>
      </c>
      <c r="G567" s="12" t="s">
        <v>39</v>
      </c>
      <c r="H567" s="12" t="s">
        <v>47</v>
      </c>
      <c r="I567" s="12" t="s">
        <v>52</v>
      </c>
      <c r="J567" s="14">
        <v>10000</v>
      </c>
    </row>
    <row r="568" spans="1:10" ht="22.5" customHeight="1">
      <c r="A568" s="78" t="s">
        <v>34</v>
      </c>
      <c r="B568" s="78"/>
      <c r="C568" s="78"/>
      <c r="D568" s="9" t="s">
        <v>37</v>
      </c>
      <c r="E568" s="9" t="s">
        <v>38</v>
      </c>
      <c r="F568" s="9" t="s">
        <v>50</v>
      </c>
      <c r="G568" s="9" t="s">
        <v>39</v>
      </c>
      <c r="H568" s="9" t="s">
        <v>40</v>
      </c>
      <c r="I568" s="9" t="s">
        <v>28</v>
      </c>
      <c r="J568" s="22">
        <f>SUM(J569+J570+J571+J572+J573+J574)</f>
        <v>167308.59</v>
      </c>
    </row>
    <row r="569" spans="1:10" ht="12.75" customHeight="1">
      <c r="A569" s="50" t="s">
        <v>62</v>
      </c>
      <c r="B569" s="51"/>
      <c r="C569" s="52"/>
      <c r="D569" s="12" t="s">
        <v>37</v>
      </c>
      <c r="E569" s="12" t="s">
        <v>38</v>
      </c>
      <c r="F569" s="12" t="s">
        <v>50</v>
      </c>
      <c r="G569" s="12" t="s">
        <v>39</v>
      </c>
      <c r="H569" s="12" t="s">
        <v>40</v>
      </c>
      <c r="I569" s="12" t="s">
        <v>28</v>
      </c>
      <c r="J569" s="14">
        <v>15814.28</v>
      </c>
    </row>
    <row r="570" spans="1:10" ht="12.75">
      <c r="A570" s="75" t="s">
        <v>77</v>
      </c>
      <c r="B570" s="76"/>
      <c r="C570" s="77"/>
      <c r="D570" s="12" t="s">
        <v>37</v>
      </c>
      <c r="E570" s="12" t="s">
        <v>38</v>
      </c>
      <c r="F570" s="12" t="s">
        <v>50</v>
      </c>
      <c r="G570" s="12" t="s">
        <v>39</v>
      </c>
      <c r="H570" s="12" t="s">
        <v>40</v>
      </c>
      <c r="I570" s="12" t="s">
        <v>28</v>
      </c>
      <c r="J570" s="14">
        <v>7747.31</v>
      </c>
    </row>
    <row r="571" spans="1:10" ht="12.75" customHeight="1">
      <c r="A571" s="74" t="s">
        <v>78</v>
      </c>
      <c r="B571" s="74"/>
      <c r="C571" s="74"/>
      <c r="D571" s="12" t="s">
        <v>37</v>
      </c>
      <c r="E571" s="12" t="s">
        <v>38</v>
      </c>
      <c r="F571" s="12" t="s">
        <v>50</v>
      </c>
      <c r="G571" s="12" t="s">
        <v>39</v>
      </c>
      <c r="H571" s="12" t="s">
        <v>40</v>
      </c>
      <c r="I571" s="12" t="s">
        <v>28</v>
      </c>
      <c r="J571" s="14">
        <v>13947</v>
      </c>
    </row>
    <row r="572" spans="1:10" ht="12.75" customHeight="1">
      <c r="A572" s="75" t="s">
        <v>92</v>
      </c>
      <c r="B572" s="76"/>
      <c r="C572" s="77"/>
      <c r="D572" s="12" t="s">
        <v>37</v>
      </c>
      <c r="E572" s="12" t="s">
        <v>38</v>
      </c>
      <c r="F572" s="12" t="s">
        <v>50</v>
      </c>
      <c r="G572" s="12" t="s">
        <v>39</v>
      </c>
      <c r="H572" s="12" t="s">
        <v>40</v>
      </c>
      <c r="I572" s="12" t="s">
        <v>28</v>
      </c>
      <c r="J572" s="14">
        <v>85000</v>
      </c>
    </row>
    <row r="573" spans="1:10" ht="12.75" customHeight="1">
      <c r="A573" s="75" t="s">
        <v>93</v>
      </c>
      <c r="B573" s="76"/>
      <c r="C573" s="77"/>
      <c r="D573" s="12" t="s">
        <v>37</v>
      </c>
      <c r="E573" s="12" t="s">
        <v>38</v>
      </c>
      <c r="F573" s="12" t="s">
        <v>50</v>
      </c>
      <c r="G573" s="12" t="s">
        <v>39</v>
      </c>
      <c r="H573" s="12" t="s">
        <v>40</v>
      </c>
      <c r="I573" s="12" t="s">
        <v>28</v>
      </c>
      <c r="J573" s="14">
        <v>40000</v>
      </c>
    </row>
    <row r="574" spans="1:10" ht="12.75" customHeight="1">
      <c r="A574" s="75" t="s">
        <v>94</v>
      </c>
      <c r="B574" s="76"/>
      <c r="C574" s="77"/>
      <c r="D574" s="12" t="s">
        <v>37</v>
      </c>
      <c r="E574" s="12" t="s">
        <v>38</v>
      </c>
      <c r="F574" s="12" t="s">
        <v>50</v>
      </c>
      <c r="G574" s="12" t="s">
        <v>39</v>
      </c>
      <c r="H574" s="12" t="s">
        <v>40</v>
      </c>
      <c r="I574" s="12" t="s">
        <v>28</v>
      </c>
      <c r="J574" s="14">
        <v>4800</v>
      </c>
    </row>
    <row r="575" spans="1:10" ht="12.75">
      <c r="A575" s="60" t="s">
        <v>33</v>
      </c>
      <c r="B575" s="60"/>
      <c r="C575" s="60"/>
      <c r="D575" s="9" t="s">
        <v>37</v>
      </c>
      <c r="E575" s="9" t="s">
        <v>38</v>
      </c>
      <c r="F575" s="9" t="s">
        <v>50</v>
      </c>
      <c r="G575" s="9" t="s">
        <v>39</v>
      </c>
      <c r="H575" s="9" t="s">
        <v>40</v>
      </c>
      <c r="I575" s="9" t="s">
        <v>29</v>
      </c>
      <c r="J575" s="22">
        <f>SUM(J576+J578+J579+J580+J581+J584+J582+J583+J577+J589+J585+J586+J588+J587)</f>
        <v>97284.41</v>
      </c>
    </row>
    <row r="576" spans="1:10" ht="12.75" customHeight="1">
      <c r="A576" s="74" t="s">
        <v>63</v>
      </c>
      <c r="B576" s="74"/>
      <c r="C576" s="74"/>
      <c r="D576" s="12" t="s">
        <v>37</v>
      </c>
      <c r="E576" s="12" t="s">
        <v>38</v>
      </c>
      <c r="F576" s="12" t="s">
        <v>50</v>
      </c>
      <c r="G576" s="12" t="s">
        <v>39</v>
      </c>
      <c r="H576" s="12" t="s">
        <v>40</v>
      </c>
      <c r="I576" s="12" t="s">
        <v>29</v>
      </c>
      <c r="J576" s="14">
        <v>12000</v>
      </c>
    </row>
    <row r="577" spans="1:10" ht="12.75" customHeight="1">
      <c r="A577" s="75" t="s">
        <v>120</v>
      </c>
      <c r="B577" s="76"/>
      <c r="C577" s="77"/>
      <c r="D577" s="12" t="s">
        <v>37</v>
      </c>
      <c r="E577" s="12" t="s">
        <v>38</v>
      </c>
      <c r="F577" s="12" t="s">
        <v>50</v>
      </c>
      <c r="G577" s="12" t="s">
        <v>39</v>
      </c>
      <c r="H577" s="12" t="s">
        <v>40</v>
      </c>
      <c r="I577" s="12" t="s">
        <v>29</v>
      </c>
      <c r="J577" s="14">
        <v>7023.21</v>
      </c>
    </row>
    <row r="578" spans="1:10" ht="12.75" customHeight="1">
      <c r="A578" s="74" t="s">
        <v>79</v>
      </c>
      <c r="B578" s="74"/>
      <c r="C578" s="74"/>
      <c r="D578" s="12" t="s">
        <v>37</v>
      </c>
      <c r="E578" s="12" t="s">
        <v>38</v>
      </c>
      <c r="F578" s="12" t="s">
        <v>50</v>
      </c>
      <c r="G578" s="12" t="s">
        <v>39</v>
      </c>
      <c r="H578" s="12" t="s">
        <v>40</v>
      </c>
      <c r="I578" s="12" t="s">
        <v>29</v>
      </c>
      <c r="J578" s="14">
        <v>203.39</v>
      </c>
    </row>
    <row r="579" spans="1:10" ht="12.75">
      <c r="A579" s="75" t="s">
        <v>91</v>
      </c>
      <c r="B579" s="76"/>
      <c r="C579" s="77"/>
      <c r="D579" s="12" t="s">
        <v>37</v>
      </c>
      <c r="E579" s="12" t="s">
        <v>38</v>
      </c>
      <c r="F579" s="12" t="s">
        <v>50</v>
      </c>
      <c r="G579" s="12" t="s">
        <v>39</v>
      </c>
      <c r="H579" s="12" t="s">
        <v>40</v>
      </c>
      <c r="I579" s="12" t="s">
        <v>29</v>
      </c>
      <c r="J579" s="14">
        <v>840</v>
      </c>
    </row>
    <row r="580" spans="1:10" ht="12.75" customHeight="1">
      <c r="A580" s="75" t="s">
        <v>98</v>
      </c>
      <c r="B580" s="76"/>
      <c r="C580" s="77"/>
      <c r="D580" s="12" t="s">
        <v>37</v>
      </c>
      <c r="E580" s="12" t="s">
        <v>38</v>
      </c>
      <c r="F580" s="12" t="s">
        <v>50</v>
      </c>
      <c r="G580" s="12" t="s">
        <v>39</v>
      </c>
      <c r="H580" s="12" t="s">
        <v>40</v>
      </c>
      <c r="I580" s="12" t="s">
        <v>29</v>
      </c>
      <c r="J580" s="14">
        <v>3000</v>
      </c>
    </row>
    <row r="581" spans="1:10" ht="12.75" customHeight="1">
      <c r="A581" s="75" t="s">
        <v>170</v>
      </c>
      <c r="B581" s="76"/>
      <c r="C581" s="77"/>
      <c r="D581" s="12" t="s">
        <v>37</v>
      </c>
      <c r="E581" s="12" t="s">
        <v>38</v>
      </c>
      <c r="F581" s="12" t="s">
        <v>50</v>
      </c>
      <c r="G581" s="12" t="s">
        <v>39</v>
      </c>
      <c r="H581" s="12" t="s">
        <v>40</v>
      </c>
      <c r="I581" s="12" t="s">
        <v>29</v>
      </c>
      <c r="J581" s="14">
        <v>10000</v>
      </c>
    </row>
    <row r="582" spans="1:10" ht="12.75" customHeight="1">
      <c r="A582" s="75" t="s">
        <v>80</v>
      </c>
      <c r="B582" s="76"/>
      <c r="C582" s="77"/>
      <c r="D582" s="12" t="s">
        <v>37</v>
      </c>
      <c r="E582" s="12" t="s">
        <v>38</v>
      </c>
      <c r="F582" s="12" t="s">
        <v>50</v>
      </c>
      <c r="G582" s="12" t="s">
        <v>39</v>
      </c>
      <c r="H582" s="12" t="s">
        <v>40</v>
      </c>
      <c r="I582" s="12" t="s">
        <v>29</v>
      </c>
      <c r="J582" s="14">
        <v>21993</v>
      </c>
    </row>
    <row r="583" spans="1:10" ht="12.75">
      <c r="A583" s="75" t="s">
        <v>99</v>
      </c>
      <c r="B583" s="76"/>
      <c r="C583" s="77"/>
      <c r="D583" s="12" t="s">
        <v>37</v>
      </c>
      <c r="E583" s="12" t="s">
        <v>38</v>
      </c>
      <c r="F583" s="12" t="s">
        <v>50</v>
      </c>
      <c r="G583" s="12" t="s">
        <v>39</v>
      </c>
      <c r="H583" s="12" t="s">
        <v>40</v>
      </c>
      <c r="I583" s="12" t="s">
        <v>29</v>
      </c>
      <c r="J583" s="14">
        <v>13498.72</v>
      </c>
    </row>
    <row r="584" spans="1:10" ht="12.75" customHeight="1">
      <c r="A584" s="75" t="s">
        <v>95</v>
      </c>
      <c r="B584" s="76"/>
      <c r="C584" s="77"/>
      <c r="D584" s="12" t="s">
        <v>37</v>
      </c>
      <c r="E584" s="12" t="s">
        <v>38</v>
      </c>
      <c r="F584" s="12" t="s">
        <v>50</v>
      </c>
      <c r="G584" s="12" t="s">
        <v>39</v>
      </c>
      <c r="H584" s="12" t="s">
        <v>40</v>
      </c>
      <c r="I584" s="12" t="s">
        <v>29</v>
      </c>
      <c r="J584" s="14">
        <v>8000</v>
      </c>
    </row>
    <row r="585" spans="1:10" ht="12.75" customHeight="1">
      <c r="A585" s="75" t="s">
        <v>168</v>
      </c>
      <c r="B585" s="76"/>
      <c r="C585" s="77"/>
      <c r="D585" s="12" t="s">
        <v>37</v>
      </c>
      <c r="E585" s="12" t="s">
        <v>38</v>
      </c>
      <c r="F585" s="12" t="s">
        <v>50</v>
      </c>
      <c r="G585" s="12" t="s">
        <v>39</v>
      </c>
      <c r="H585" s="12" t="s">
        <v>40</v>
      </c>
      <c r="I585" s="12" t="s">
        <v>29</v>
      </c>
      <c r="J585" s="14">
        <v>1600</v>
      </c>
    </row>
    <row r="586" spans="1:10" ht="12.75" customHeight="1">
      <c r="A586" s="75" t="s">
        <v>110</v>
      </c>
      <c r="B586" s="76"/>
      <c r="C586" s="77"/>
      <c r="D586" s="12" t="s">
        <v>37</v>
      </c>
      <c r="E586" s="12" t="s">
        <v>38</v>
      </c>
      <c r="F586" s="12" t="s">
        <v>50</v>
      </c>
      <c r="G586" s="12" t="s">
        <v>39</v>
      </c>
      <c r="H586" s="12" t="s">
        <v>40</v>
      </c>
      <c r="I586" s="12" t="s">
        <v>29</v>
      </c>
      <c r="J586" s="14">
        <v>7840.4</v>
      </c>
    </row>
    <row r="587" spans="1:10" ht="12.75">
      <c r="A587" s="75" t="s">
        <v>171</v>
      </c>
      <c r="B587" s="76"/>
      <c r="C587" s="77"/>
      <c r="D587" s="12" t="s">
        <v>37</v>
      </c>
      <c r="E587" s="12" t="s">
        <v>38</v>
      </c>
      <c r="F587" s="12" t="s">
        <v>50</v>
      </c>
      <c r="G587" s="12" t="s">
        <v>39</v>
      </c>
      <c r="H587" s="12" t="s">
        <v>40</v>
      </c>
      <c r="I587" s="12" t="s">
        <v>29</v>
      </c>
      <c r="J587" s="14">
        <v>2550</v>
      </c>
    </row>
    <row r="588" spans="1:10" ht="12.75" customHeight="1">
      <c r="A588" s="75" t="s">
        <v>169</v>
      </c>
      <c r="B588" s="76"/>
      <c r="C588" s="77"/>
      <c r="D588" s="12" t="s">
        <v>37</v>
      </c>
      <c r="E588" s="12" t="s">
        <v>38</v>
      </c>
      <c r="F588" s="12" t="s">
        <v>50</v>
      </c>
      <c r="G588" s="12" t="s">
        <v>39</v>
      </c>
      <c r="H588" s="12" t="s">
        <v>40</v>
      </c>
      <c r="I588" s="12" t="s">
        <v>29</v>
      </c>
      <c r="J588" s="14">
        <v>3000</v>
      </c>
    </row>
    <row r="589" spans="1:10" ht="12.75" customHeight="1">
      <c r="A589" s="75" t="s">
        <v>90</v>
      </c>
      <c r="B589" s="76"/>
      <c r="C589" s="77"/>
      <c r="D589" s="12" t="s">
        <v>37</v>
      </c>
      <c r="E589" s="12" t="s">
        <v>38</v>
      </c>
      <c r="F589" s="12" t="s">
        <v>50</v>
      </c>
      <c r="G589" s="12" t="s">
        <v>39</v>
      </c>
      <c r="H589" s="12" t="s">
        <v>40</v>
      </c>
      <c r="I589" s="12" t="s">
        <v>28</v>
      </c>
      <c r="J589" s="14">
        <v>5735.69</v>
      </c>
    </row>
    <row r="590" spans="1:10" ht="12.75" customHeight="1">
      <c r="A590" s="60" t="s">
        <v>35</v>
      </c>
      <c r="B590" s="60"/>
      <c r="C590" s="60"/>
      <c r="D590" s="9" t="s">
        <v>37</v>
      </c>
      <c r="E590" s="9" t="s">
        <v>38</v>
      </c>
      <c r="F590" s="9" t="s">
        <v>50</v>
      </c>
      <c r="G590" s="9" t="s">
        <v>39</v>
      </c>
      <c r="H590" s="9" t="s">
        <v>40</v>
      </c>
      <c r="I590" s="9" t="s">
        <v>30</v>
      </c>
      <c r="J590" s="22">
        <f>SUM(J591+J592)</f>
        <v>11000</v>
      </c>
    </row>
    <row r="591" spans="1:10" ht="12.75" customHeight="1">
      <c r="A591" s="74" t="s">
        <v>64</v>
      </c>
      <c r="B591" s="74"/>
      <c r="C591" s="74"/>
      <c r="D591" s="12" t="s">
        <v>37</v>
      </c>
      <c r="E591" s="12" t="s">
        <v>38</v>
      </c>
      <c r="F591" s="12" t="s">
        <v>50</v>
      </c>
      <c r="G591" s="12" t="s">
        <v>39</v>
      </c>
      <c r="H591" s="12" t="s">
        <v>40</v>
      </c>
      <c r="I591" s="12" t="s">
        <v>30</v>
      </c>
      <c r="J591" s="14">
        <v>9000</v>
      </c>
    </row>
    <row r="592" spans="1:10" ht="12.75" customHeight="1">
      <c r="A592" s="74" t="s">
        <v>65</v>
      </c>
      <c r="B592" s="74"/>
      <c r="C592" s="74"/>
      <c r="D592" s="12" t="s">
        <v>37</v>
      </c>
      <c r="E592" s="12" t="s">
        <v>38</v>
      </c>
      <c r="F592" s="12" t="s">
        <v>50</v>
      </c>
      <c r="G592" s="12" t="s">
        <v>39</v>
      </c>
      <c r="H592" s="12" t="s">
        <v>40</v>
      </c>
      <c r="I592" s="12" t="s">
        <v>30</v>
      </c>
      <c r="J592" s="14">
        <v>2000</v>
      </c>
    </row>
    <row r="593" spans="1:10" ht="21" customHeight="1">
      <c r="A593" s="60" t="s">
        <v>32</v>
      </c>
      <c r="B593" s="60"/>
      <c r="C593" s="60"/>
      <c r="D593" s="9" t="s">
        <v>37</v>
      </c>
      <c r="E593" s="9" t="s">
        <v>38</v>
      </c>
      <c r="F593" s="9" t="s">
        <v>50</v>
      </c>
      <c r="G593" s="9" t="s">
        <v>39</v>
      </c>
      <c r="H593" s="9" t="s">
        <v>40</v>
      </c>
      <c r="I593" s="9" t="s">
        <v>31</v>
      </c>
      <c r="J593" s="22">
        <f>SUM(J595+J594+J598+J599+J600+J596+J597)</f>
        <v>596958</v>
      </c>
    </row>
    <row r="594" spans="1:10" ht="12.75" customHeight="1">
      <c r="A594" s="56" t="s">
        <v>100</v>
      </c>
      <c r="B594" s="57"/>
      <c r="C594" s="58"/>
      <c r="D594" s="9" t="s">
        <v>37</v>
      </c>
      <c r="E594" s="9" t="s">
        <v>38</v>
      </c>
      <c r="F594" s="9" t="s">
        <v>50</v>
      </c>
      <c r="G594" s="9" t="s">
        <v>39</v>
      </c>
      <c r="H594" s="9" t="s">
        <v>40</v>
      </c>
      <c r="I594" s="9" t="s">
        <v>31</v>
      </c>
      <c r="J594" s="14">
        <v>7000</v>
      </c>
    </row>
    <row r="595" spans="1:10" ht="12.75" customHeight="1">
      <c r="A595" s="74" t="s">
        <v>56</v>
      </c>
      <c r="B595" s="74"/>
      <c r="C595" s="74"/>
      <c r="D595" s="12" t="s">
        <v>37</v>
      </c>
      <c r="E595" s="12" t="s">
        <v>38</v>
      </c>
      <c r="F595" s="12" t="s">
        <v>50</v>
      </c>
      <c r="G595" s="12" t="s">
        <v>39</v>
      </c>
      <c r="H595" s="12" t="s">
        <v>40</v>
      </c>
      <c r="I595" s="12" t="s">
        <v>31</v>
      </c>
      <c r="J595" s="14">
        <v>8358</v>
      </c>
    </row>
    <row r="596" spans="1:10" ht="12.75">
      <c r="A596" s="75" t="s">
        <v>175</v>
      </c>
      <c r="B596" s="76"/>
      <c r="C596" s="77"/>
      <c r="D596" s="12" t="s">
        <v>37</v>
      </c>
      <c r="E596" s="12" t="s">
        <v>38</v>
      </c>
      <c r="F596" s="12" t="s">
        <v>50</v>
      </c>
      <c r="G596" s="12" t="s">
        <v>39</v>
      </c>
      <c r="H596" s="12" t="s">
        <v>40</v>
      </c>
      <c r="I596" s="12" t="s">
        <v>31</v>
      </c>
      <c r="J596" s="14">
        <v>2185</v>
      </c>
    </row>
    <row r="597" spans="1:10" ht="12.75" customHeight="1">
      <c r="A597" s="75" t="s">
        <v>191</v>
      </c>
      <c r="B597" s="76"/>
      <c r="C597" s="77"/>
      <c r="D597" s="12" t="s">
        <v>37</v>
      </c>
      <c r="E597" s="12" t="s">
        <v>38</v>
      </c>
      <c r="F597" s="12" t="s">
        <v>50</v>
      </c>
      <c r="G597" s="12" t="s">
        <v>39</v>
      </c>
      <c r="H597" s="12" t="s">
        <v>40</v>
      </c>
      <c r="I597" s="12" t="s">
        <v>31</v>
      </c>
      <c r="J597" s="14">
        <v>3360</v>
      </c>
    </row>
    <row r="598" spans="1:10" ht="12.75" customHeight="1">
      <c r="A598" s="74" t="s">
        <v>57</v>
      </c>
      <c r="B598" s="74"/>
      <c r="C598" s="74"/>
      <c r="D598" s="12" t="s">
        <v>37</v>
      </c>
      <c r="E598" s="12" t="s">
        <v>38</v>
      </c>
      <c r="F598" s="12" t="s">
        <v>50</v>
      </c>
      <c r="G598" s="12" t="s">
        <v>39</v>
      </c>
      <c r="H598" s="12" t="s">
        <v>58</v>
      </c>
      <c r="I598" s="12" t="s">
        <v>31</v>
      </c>
      <c r="J598" s="14">
        <v>97650</v>
      </c>
    </row>
    <row r="599" spans="1:10" ht="12.75" customHeight="1">
      <c r="A599" s="74" t="s">
        <v>66</v>
      </c>
      <c r="B599" s="74"/>
      <c r="C599" s="74"/>
      <c r="D599" s="12" t="s">
        <v>37</v>
      </c>
      <c r="E599" s="12" t="s">
        <v>38</v>
      </c>
      <c r="F599" s="12" t="s">
        <v>50</v>
      </c>
      <c r="G599" s="12" t="s">
        <v>39</v>
      </c>
      <c r="H599" s="12" t="s">
        <v>67</v>
      </c>
      <c r="I599" s="12" t="s">
        <v>31</v>
      </c>
      <c r="J599" s="41">
        <v>446005</v>
      </c>
    </row>
    <row r="600" spans="1:10" ht="12.75" customHeight="1">
      <c r="A600" s="71" t="s">
        <v>167</v>
      </c>
      <c r="B600" s="72"/>
      <c r="C600" s="73"/>
      <c r="D600" s="12" t="s">
        <v>37</v>
      </c>
      <c r="E600" s="12" t="s">
        <v>38</v>
      </c>
      <c r="F600" s="12" t="s">
        <v>50</v>
      </c>
      <c r="G600" s="12" t="s">
        <v>39</v>
      </c>
      <c r="H600" s="12" t="s">
        <v>40</v>
      </c>
      <c r="I600" s="12" t="s">
        <v>31</v>
      </c>
      <c r="J600" s="14">
        <v>32400</v>
      </c>
    </row>
    <row r="601" spans="1:10" ht="22.5" customHeight="1">
      <c r="A601" s="60" t="s">
        <v>32</v>
      </c>
      <c r="B601" s="60"/>
      <c r="C601" s="60"/>
      <c r="D601" s="9" t="s">
        <v>37</v>
      </c>
      <c r="E601" s="9" t="s">
        <v>38</v>
      </c>
      <c r="F601" s="9" t="s">
        <v>55</v>
      </c>
      <c r="G601" s="9" t="s">
        <v>60</v>
      </c>
      <c r="H601" s="9" t="s">
        <v>59</v>
      </c>
      <c r="I601" s="9" t="s">
        <v>31</v>
      </c>
      <c r="J601" s="22">
        <v>71343.8</v>
      </c>
    </row>
    <row r="602" spans="1:10" ht="12.75" customHeight="1">
      <c r="A602" s="74" t="s">
        <v>76</v>
      </c>
      <c r="B602" s="74"/>
      <c r="C602" s="74"/>
      <c r="D602" s="12" t="s">
        <v>37</v>
      </c>
      <c r="E602" s="12" t="s">
        <v>38</v>
      </c>
      <c r="F602" s="12" t="s">
        <v>61</v>
      </c>
      <c r="G602" s="12" t="s">
        <v>60</v>
      </c>
      <c r="H602" s="12" t="s">
        <v>59</v>
      </c>
      <c r="I602" s="12" t="s">
        <v>31</v>
      </c>
      <c r="J602" s="14">
        <v>71343.8</v>
      </c>
    </row>
    <row r="603" spans="1:10" ht="12.75" customHeight="1">
      <c r="A603" s="53" t="s">
        <v>68</v>
      </c>
      <c r="B603" s="54"/>
      <c r="C603" s="55"/>
      <c r="D603" s="11" t="s">
        <v>11</v>
      </c>
      <c r="E603" s="11" t="s">
        <v>11</v>
      </c>
      <c r="F603" s="11" t="s">
        <v>11</v>
      </c>
      <c r="G603" s="11" t="s">
        <v>11</v>
      </c>
      <c r="H603" s="11"/>
      <c r="I603" s="11"/>
      <c r="J603" s="22">
        <f>SUM(J554+J555+J558+J559+J568+J575+J590+J593+J601+J556+J557)</f>
        <v>2340465.4599999995</v>
      </c>
    </row>
    <row r="604" spans="1:10" ht="12.75">
      <c r="A604" s="56" t="s">
        <v>69</v>
      </c>
      <c r="B604" s="57"/>
      <c r="C604" s="58"/>
      <c r="D604" s="9" t="s">
        <v>37</v>
      </c>
      <c r="E604" s="9" t="s">
        <v>38</v>
      </c>
      <c r="F604" s="9" t="s">
        <v>72</v>
      </c>
      <c r="G604" s="9" t="s">
        <v>39</v>
      </c>
      <c r="H604" s="9" t="s">
        <v>73</v>
      </c>
      <c r="I604" s="9" t="s">
        <v>12</v>
      </c>
      <c r="J604" s="22">
        <v>7815707.51</v>
      </c>
    </row>
    <row r="605" spans="1:10" ht="12.75" customHeight="1">
      <c r="A605" s="56" t="s">
        <v>84</v>
      </c>
      <c r="B605" s="57"/>
      <c r="C605" s="58"/>
      <c r="D605" s="9" t="s">
        <v>37</v>
      </c>
      <c r="E605" s="9" t="s">
        <v>38</v>
      </c>
      <c r="F605" s="9" t="s">
        <v>72</v>
      </c>
      <c r="G605" s="9" t="s">
        <v>39</v>
      </c>
      <c r="H605" s="9" t="s">
        <v>73</v>
      </c>
      <c r="I605" s="9" t="s">
        <v>74</v>
      </c>
      <c r="J605" s="22">
        <v>56848.95</v>
      </c>
    </row>
    <row r="606" spans="1:10" ht="12.75" customHeight="1">
      <c r="A606" s="65" t="s">
        <v>83</v>
      </c>
      <c r="B606" s="66"/>
      <c r="C606" s="67"/>
      <c r="D606" s="9" t="s">
        <v>37</v>
      </c>
      <c r="E606" s="9" t="s">
        <v>38</v>
      </c>
      <c r="F606" s="9" t="s">
        <v>72</v>
      </c>
      <c r="G606" s="9" t="s">
        <v>39</v>
      </c>
      <c r="H606" s="9" t="s">
        <v>73</v>
      </c>
      <c r="I606" s="9" t="s">
        <v>74</v>
      </c>
      <c r="J606" s="14">
        <v>56848.95</v>
      </c>
    </row>
    <row r="607" spans="1:10" ht="12.75" customHeight="1">
      <c r="A607" s="56" t="s">
        <v>15</v>
      </c>
      <c r="B607" s="57"/>
      <c r="C607" s="58"/>
      <c r="D607" s="9" t="s">
        <v>37</v>
      </c>
      <c r="E607" s="9" t="s">
        <v>38</v>
      </c>
      <c r="F607" s="9" t="s">
        <v>72</v>
      </c>
      <c r="G607" s="9" t="s">
        <v>39</v>
      </c>
      <c r="H607" s="9" t="s">
        <v>73</v>
      </c>
      <c r="I607" s="9" t="s">
        <v>14</v>
      </c>
      <c r="J607" s="22">
        <v>2672358.93</v>
      </c>
    </row>
    <row r="608" spans="1:10" ht="12.75" customHeight="1">
      <c r="A608" s="56" t="s">
        <v>101</v>
      </c>
      <c r="B608" s="57"/>
      <c r="C608" s="58"/>
      <c r="D608" s="9" t="s">
        <v>37</v>
      </c>
      <c r="E608" s="9" t="s">
        <v>38</v>
      </c>
      <c r="F608" s="9" t="s">
        <v>72</v>
      </c>
      <c r="G608" s="9" t="s">
        <v>39</v>
      </c>
      <c r="H608" s="9" t="s">
        <v>73</v>
      </c>
      <c r="I608" s="9" t="s">
        <v>27</v>
      </c>
      <c r="J608" s="22">
        <v>45883.05</v>
      </c>
    </row>
    <row r="609" spans="1:10" ht="12.75" customHeight="1">
      <c r="A609" s="56" t="s">
        <v>117</v>
      </c>
      <c r="B609" s="57"/>
      <c r="C609" s="58"/>
      <c r="D609" s="9" t="s">
        <v>37</v>
      </c>
      <c r="E609" s="9" t="s">
        <v>38</v>
      </c>
      <c r="F609" s="9" t="s">
        <v>72</v>
      </c>
      <c r="G609" s="9" t="s">
        <v>39</v>
      </c>
      <c r="H609" s="9" t="s">
        <v>73</v>
      </c>
      <c r="I609" s="9" t="s">
        <v>119</v>
      </c>
      <c r="J609" s="22">
        <f>SUM(J610)</f>
        <v>18855</v>
      </c>
    </row>
    <row r="610" spans="1:10" ht="12.75" customHeight="1">
      <c r="A610" s="56" t="s">
        <v>118</v>
      </c>
      <c r="B610" s="57"/>
      <c r="C610" s="58"/>
      <c r="D610" s="9" t="s">
        <v>37</v>
      </c>
      <c r="E610" s="9" t="s">
        <v>38</v>
      </c>
      <c r="F610" s="9" t="s">
        <v>72</v>
      </c>
      <c r="G610" s="9" t="s">
        <v>39</v>
      </c>
      <c r="H610" s="9" t="s">
        <v>73</v>
      </c>
      <c r="I610" s="9" t="s">
        <v>119</v>
      </c>
      <c r="J610" s="14">
        <v>18855</v>
      </c>
    </row>
    <row r="611" spans="1:10" ht="12.75" customHeight="1">
      <c r="A611" s="60" t="s">
        <v>108</v>
      </c>
      <c r="B611" s="60"/>
      <c r="C611" s="60"/>
      <c r="D611" s="9" t="s">
        <v>37</v>
      </c>
      <c r="E611" s="9" t="s">
        <v>38</v>
      </c>
      <c r="F611" s="9" t="s">
        <v>72</v>
      </c>
      <c r="G611" s="9" t="s">
        <v>39</v>
      </c>
      <c r="H611" s="9" t="s">
        <v>73</v>
      </c>
      <c r="I611" s="9" t="s">
        <v>29</v>
      </c>
      <c r="J611" s="22">
        <f>SUM(J612+J613+J614+J615)</f>
        <v>24298.25</v>
      </c>
    </row>
    <row r="612" spans="1:10" ht="12.75" customHeight="1">
      <c r="A612" s="56" t="s">
        <v>109</v>
      </c>
      <c r="B612" s="57"/>
      <c r="C612" s="58"/>
      <c r="D612" s="9" t="s">
        <v>37</v>
      </c>
      <c r="E612" s="9" t="s">
        <v>38</v>
      </c>
      <c r="F612" s="9" t="s">
        <v>72</v>
      </c>
      <c r="G612" s="9" t="s">
        <v>39</v>
      </c>
      <c r="H612" s="9" t="s">
        <v>73</v>
      </c>
      <c r="I612" s="9" t="s">
        <v>29</v>
      </c>
      <c r="J612" s="14">
        <v>10560</v>
      </c>
    </row>
    <row r="613" spans="1:10" ht="12.75" customHeight="1">
      <c r="A613" s="56" t="s">
        <v>110</v>
      </c>
      <c r="B613" s="57"/>
      <c r="C613" s="58"/>
      <c r="D613" s="9" t="s">
        <v>37</v>
      </c>
      <c r="E613" s="9" t="s">
        <v>38</v>
      </c>
      <c r="F613" s="9" t="s">
        <v>72</v>
      </c>
      <c r="G613" s="9" t="s">
        <v>39</v>
      </c>
      <c r="H613" s="9" t="s">
        <v>73</v>
      </c>
      <c r="I613" s="9" t="s">
        <v>29</v>
      </c>
      <c r="J613" s="14">
        <v>4698.25</v>
      </c>
    </row>
    <row r="614" spans="1:10" ht="12.75">
      <c r="A614" s="56" t="s">
        <v>111</v>
      </c>
      <c r="B614" s="57"/>
      <c r="C614" s="58"/>
      <c r="D614" s="9" t="s">
        <v>37</v>
      </c>
      <c r="E614" s="9" t="s">
        <v>38</v>
      </c>
      <c r="F614" s="9" t="s">
        <v>72</v>
      </c>
      <c r="G614" s="9" t="s">
        <v>39</v>
      </c>
      <c r="H614" s="9" t="s">
        <v>73</v>
      </c>
      <c r="I614" s="9" t="s">
        <v>29</v>
      </c>
      <c r="J614" s="14">
        <v>6000</v>
      </c>
    </row>
    <row r="615" spans="1:10" ht="12.75" customHeight="1">
      <c r="A615" s="56" t="s">
        <v>112</v>
      </c>
      <c r="B615" s="57"/>
      <c r="C615" s="58"/>
      <c r="D615" s="9" t="s">
        <v>37</v>
      </c>
      <c r="E615" s="9" t="s">
        <v>38</v>
      </c>
      <c r="F615" s="9" t="s">
        <v>72</v>
      </c>
      <c r="G615" s="9" t="s">
        <v>39</v>
      </c>
      <c r="H615" s="9" t="s">
        <v>73</v>
      </c>
      <c r="I615" s="9" t="s">
        <v>29</v>
      </c>
      <c r="J615" s="14">
        <v>3040</v>
      </c>
    </row>
    <row r="616" spans="1:10" ht="12.75" customHeight="1">
      <c r="A616" s="56" t="s">
        <v>85</v>
      </c>
      <c r="B616" s="57"/>
      <c r="C616" s="58"/>
      <c r="D616" s="9" t="s">
        <v>37</v>
      </c>
      <c r="E616" s="9" t="s">
        <v>38</v>
      </c>
      <c r="F616" s="9" t="s">
        <v>72</v>
      </c>
      <c r="G616" s="9" t="s">
        <v>39</v>
      </c>
      <c r="H616" s="9" t="s">
        <v>73</v>
      </c>
      <c r="I616" s="9" t="s">
        <v>75</v>
      </c>
      <c r="J616" s="22">
        <f>SUM(J617)</f>
        <v>163661.82</v>
      </c>
    </row>
    <row r="617" spans="1:10" ht="12.75" customHeight="1">
      <c r="A617" s="56" t="s">
        <v>86</v>
      </c>
      <c r="B617" s="57"/>
      <c r="C617" s="58"/>
      <c r="D617" s="9" t="s">
        <v>37</v>
      </c>
      <c r="E617" s="9" t="s">
        <v>38</v>
      </c>
      <c r="F617" s="9" t="s">
        <v>72</v>
      </c>
      <c r="G617" s="9" t="s">
        <v>39</v>
      </c>
      <c r="H617" s="9" t="s">
        <v>73</v>
      </c>
      <c r="I617" s="9" t="s">
        <v>75</v>
      </c>
      <c r="J617" s="14">
        <v>163661.82</v>
      </c>
    </row>
    <row r="618" spans="1:10" ht="12.75" customHeight="1">
      <c r="A618" s="56" t="s">
        <v>87</v>
      </c>
      <c r="B618" s="57"/>
      <c r="C618" s="58"/>
      <c r="D618" s="9" t="s">
        <v>37</v>
      </c>
      <c r="E618" s="9" t="s">
        <v>38</v>
      </c>
      <c r="F618" s="9" t="s">
        <v>72</v>
      </c>
      <c r="G618" s="9" t="s">
        <v>39</v>
      </c>
      <c r="H618" s="9" t="s">
        <v>73</v>
      </c>
      <c r="I618" s="9" t="s">
        <v>31</v>
      </c>
      <c r="J618" s="22">
        <f>SUM(J619+J620+J621)</f>
        <v>14125</v>
      </c>
    </row>
    <row r="619" spans="1:10" ht="12.75" customHeight="1">
      <c r="A619" s="56" t="s">
        <v>114</v>
      </c>
      <c r="B619" s="57"/>
      <c r="C619" s="58"/>
      <c r="D619" s="9" t="s">
        <v>37</v>
      </c>
      <c r="E619" s="9" t="s">
        <v>38</v>
      </c>
      <c r="F619" s="9" t="s">
        <v>72</v>
      </c>
      <c r="G619" s="9" t="s">
        <v>39</v>
      </c>
      <c r="H619" s="9" t="s">
        <v>73</v>
      </c>
      <c r="I619" s="9" t="s">
        <v>31</v>
      </c>
      <c r="J619" s="14">
        <v>9845</v>
      </c>
    </row>
    <row r="620" spans="1:10" ht="12.75" customHeight="1">
      <c r="A620" s="56" t="s">
        <v>115</v>
      </c>
      <c r="B620" s="57"/>
      <c r="C620" s="58"/>
      <c r="D620" s="9" t="s">
        <v>37</v>
      </c>
      <c r="E620" s="9" t="s">
        <v>38</v>
      </c>
      <c r="F620" s="9" t="s">
        <v>72</v>
      </c>
      <c r="G620" s="9" t="s">
        <v>39</v>
      </c>
      <c r="H620" s="9" t="s">
        <v>73</v>
      </c>
      <c r="I620" s="9" t="s">
        <v>31</v>
      </c>
      <c r="J620" s="14">
        <v>3980</v>
      </c>
    </row>
    <row r="621" spans="1:10" ht="12.75" customHeight="1">
      <c r="A621" s="56" t="s">
        <v>116</v>
      </c>
      <c r="B621" s="57"/>
      <c r="C621" s="58"/>
      <c r="D621" s="9" t="s">
        <v>37</v>
      </c>
      <c r="E621" s="9" t="s">
        <v>38</v>
      </c>
      <c r="F621" s="9" t="s">
        <v>72</v>
      </c>
      <c r="G621" s="9" t="s">
        <v>39</v>
      </c>
      <c r="H621" s="9" t="s">
        <v>73</v>
      </c>
      <c r="I621" s="9" t="s">
        <v>31</v>
      </c>
      <c r="J621" s="14">
        <v>300</v>
      </c>
    </row>
    <row r="622" spans="1:10" ht="12.75" customHeight="1">
      <c r="A622" s="62" t="s">
        <v>68</v>
      </c>
      <c r="B622" s="63"/>
      <c r="C622" s="64"/>
      <c r="D622" s="9"/>
      <c r="E622" s="9"/>
      <c r="F622" s="9"/>
      <c r="G622" s="9"/>
      <c r="H622" s="9"/>
      <c r="I622" s="9"/>
      <c r="J622" s="22">
        <f>SUM(J604+J605+J607+J608+J609+J611+J616+J618)</f>
        <v>10811738.510000002</v>
      </c>
    </row>
    <row r="623" spans="1:10" ht="12.75">
      <c r="A623" s="56" t="s">
        <v>69</v>
      </c>
      <c r="B623" s="57"/>
      <c r="C623" s="58"/>
      <c r="D623" s="9" t="s">
        <v>37</v>
      </c>
      <c r="E623" s="9" t="s">
        <v>38</v>
      </c>
      <c r="F623" s="9" t="s">
        <v>70</v>
      </c>
      <c r="G623" s="9" t="s">
        <v>39</v>
      </c>
      <c r="H623" s="9" t="s">
        <v>71</v>
      </c>
      <c r="I623" s="9" t="s">
        <v>12</v>
      </c>
      <c r="J623" s="14">
        <v>42374.87</v>
      </c>
    </row>
    <row r="624" spans="1:10" ht="12.75" customHeight="1">
      <c r="A624" s="56" t="s">
        <v>15</v>
      </c>
      <c r="B624" s="57"/>
      <c r="C624" s="58"/>
      <c r="D624" s="9" t="s">
        <v>37</v>
      </c>
      <c r="E624" s="9" t="s">
        <v>38</v>
      </c>
      <c r="F624" s="9" t="s">
        <v>70</v>
      </c>
      <c r="G624" s="9" t="s">
        <v>39</v>
      </c>
      <c r="H624" s="9" t="s">
        <v>71</v>
      </c>
      <c r="I624" s="9" t="s">
        <v>14</v>
      </c>
      <c r="J624" s="14">
        <v>14946.2</v>
      </c>
    </row>
    <row r="625" spans="1:10" ht="12.75" customHeight="1">
      <c r="A625" s="61" t="s">
        <v>68</v>
      </c>
      <c r="B625" s="61"/>
      <c r="C625" s="61"/>
      <c r="D625" s="9"/>
      <c r="E625" s="9"/>
      <c r="F625" s="9"/>
      <c r="G625" s="9"/>
      <c r="H625" s="9"/>
      <c r="I625" s="9"/>
      <c r="J625" s="22">
        <f>SUM(J623:J624)</f>
        <v>57321.07000000001</v>
      </c>
    </row>
    <row r="626" spans="1:10" ht="12.75">
      <c r="A626" s="56" t="s">
        <v>188</v>
      </c>
      <c r="B626" s="57"/>
      <c r="C626" s="58"/>
      <c r="D626" s="9" t="s">
        <v>37</v>
      </c>
      <c r="E626" s="9" t="s">
        <v>38</v>
      </c>
      <c r="F626" s="9" t="s">
        <v>189</v>
      </c>
      <c r="G626" s="9" t="s">
        <v>39</v>
      </c>
      <c r="H626" s="9" t="s">
        <v>190</v>
      </c>
      <c r="I626" s="9" t="s">
        <v>12</v>
      </c>
      <c r="J626" s="14">
        <v>230996</v>
      </c>
    </row>
    <row r="627" spans="1:10" ht="12.75" customHeight="1">
      <c r="A627" s="56" t="s">
        <v>15</v>
      </c>
      <c r="B627" s="57"/>
      <c r="C627" s="58"/>
      <c r="D627" s="9" t="s">
        <v>37</v>
      </c>
      <c r="E627" s="9" t="s">
        <v>38</v>
      </c>
      <c r="F627" s="9" t="s">
        <v>189</v>
      </c>
      <c r="G627" s="9" t="s">
        <v>39</v>
      </c>
      <c r="H627" s="9" t="s">
        <v>190</v>
      </c>
      <c r="I627" s="9" t="s">
        <v>14</v>
      </c>
      <c r="J627" s="14">
        <v>79000</v>
      </c>
    </row>
    <row r="628" spans="1:10" ht="12.75" customHeight="1">
      <c r="A628" s="62" t="s">
        <v>68</v>
      </c>
      <c r="B628" s="63"/>
      <c r="C628" s="64"/>
      <c r="D628" s="9"/>
      <c r="E628" s="9"/>
      <c r="F628" s="9"/>
      <c r="G628" s="9"/>
      <c r="H628" s="9"/>
      <c r="I628" s="9"/>
      <c r="J628" s="22">
        <f>SUM(J626:J627)</f>
        <v>309996</v>
      </c>
    </row>
    <row r="629" spans="1:10" ht="12.75">
      <c r="A629" s="56" t="s">
        <v>162</v>
      </c>
      <c r="B629" s="57"/>
      <c r="C629" s="58"/>
      <c r="D629" s="9" t="s">
        <v>37</v>
      </c>
      <c r="E629" s="9" t="s">
        <v>38</v>
      </c>
      <c r="F629" s="9" t="s">
        <v>163</v>
      </c>
      <c r="G629" s="9" t="s">
        <v>60</v>
      </c>
      <c r="H629" s="9"/>
      <c r="I629" s="9" t="s">
        <v>29</v>
      </c>
      <c r="J629" s="14">
        <v>13793</v>
      </c>
    </row>
    <row r="630" spans="1:10" ht="12.75" customHeight="1">
      <c r="A630" s="56" t="s">
        <v>164</v>
      </c>
      <c r="B630" s="57"/>
      <c r="C630" s="58"/>
      <c r="D630" s="9" t="s">
        <v>37</v>
      </c>
      <c r="E630" s="9" t="s">
        <v>38</v>
      </c>
      <c r="F630" s="9" t="s">
        <v>163</v>
      </c>
      <c r="G630" s="9" t="s">
        <v>60</v>
      </c>
      <c r="H630" s="9"/>
      <c r="I630" s="9" t="s">
        <v>29</v>
      </c>
      <c r="J630" s="14">
        <v>13793</v>
      </c>
    </row>
    <row r="631" spans="1:10" ht="12.75" customHeight="1">
      <c r="A631" s="62" t="s">
        <v>68</v>
      </c>
      <c r="B631" s="63"/>
      <c r="C631" s="64"/>
      <c r="D631" s="9" t="s">
        <v>37</v>
      </c>
      <c r="E631" s="9" t="s">
        <v>38</v>
      </c>
      <c r="F631" s="9" t="s">
        <v>163</v>
      </c>
      <c r="G631" s="9" t="s">
        <v>60</v>
      </c>
      <c r="H631" s="9"/>
      <c r="I631" s="9" t="s">
        <v>29</v>
      </c>
      <c r="J631" s="22">
        <v>13793</v>
      </c>
    </row>
    <row r="632" spans="1:10" ht="12.75">
      <c r="A632" s="68" t="s">
        <v>107</v>
      </c>
      <c r="B632" s="69"/>
      <c r="C632" s="70"/>
      <c r="D632" s="9"/>
      <c r="E632" s="9"/>
      <c r="F632" s="9"/>
      <c r="G632" s="9"/>
      <c r="H632" s="9"/>
      <c r="I632" s="9"/>
      <c r="J632" s="22">
        <f>SUM(J603+J622+J625+J631+J628)</f>
        <v>13533314.040000001</v>
      </c>
    </row>
    <row r="633" spans="1:10" ht="36.75" customHeight="1">
      <c r="A633" s="56" t="s">
        <v>102</v>
      </c>
      <c r="B633" s="57"/>
      <c r="C633" s="58"/>
      <c r="D633" s="9" t="s">
        <v>37</v>
      </c>
      <c r="E633" s="9" t="s">
        <v>103</v>
      </c>
      <c r="F633" s="9" t="s">
        <v>104</v>
      </c>
      <c r="G633" s="9" t="s">
        <v>60</v>
      </c>
      <c r="H633" s="9" t="s">
        <v>40</v>
      </c>
      <c r="I633" s="9" t="s">
        <v>28</v>
      </c>
      <c r="J633" s="20">
        <v>168610</v>
      </c>
    </row>
    <row r="634" spans="1:10" ht="24.75" customHeight="1">
      <c r="A634" s="60" t="s">
        <v>105</v>
      </c>
      <c r="B634" s="60"/>
      <c r="C634" s="60"/>
      <c r="D634" s="9" t="s">
        <v>37</v>
      </c>
      <c r="E634" s="9" t="s">
        <v>38</v>
      </c>
      <c r="F634" s="9" t="s">
        <v>106</v>
      </c>
      <c r="G634" s="9" t="s">
        <v>60</v>
      </c>
      <c r="H634" s="9" t="s">
        <v>40</v>
      </c>
      <c r="I634" s="9" t="s">
        <v>28</v>
      </c>
      <c r="J634" s="14">
        <v>1726760</v>
      </c>
    </row>
    <row r="635" spans="1:10" ht="23.25" customHeight="1">
      <c r="A635" s="56" t="s">
        <v>85</v>
      </c>
      <c r="B635" s="57"/>
      <c r="C635" s="58"/>
      <c r="D635" s="9" t="s">
        <v>37</v>
      </c>
      <c r="E635" s="9" t="s">
        <v>38</v>
      </c>
      <c r="F635" s="9" t="s">
        <v>165</v>
      </c>
      <c r="G635" s="9" t="s">
        <v>60</v>
      </c>
      <c r="H635" s="9" t="s">
        <v>40</v>
      </c>
      <c r="I635" s="9" t="s">
        <v>75</v>
      </c>
      <c r="J635" s="14">
        <v>37000</v>
      </c>
    </row>
    <row r="636" spans="1:10" ht="22.5" customHeight="1">
      <c r="A636" s="56" t="s">
        <v>166</v>
      </c>
      <c r="B636" s="57"/>
      <c r="C636" s="58"/>
      <c r="D636" s="9" t="s">
        <v>37</v>
      </c>
      <c r="E636" s="9" t="s">
        <v>38</v>
      </c>
      <c r="F636" s="9" t="s">
        <v>165</v>
      </c>
      <c r="G636" s="9" t="s">
        <v>60</v>
      </c>
      <c r="H636" s="9" t="s">
        <v>40</v>
      </c>
      <c r="I636" s="9" t="s">
        <v>31</v>
      </c>
      <c r="J636" s="14">
        <v>37938</v>
      </c>
    </row>
    <row r="637" spans="1:10" ht="22.5" customHeight="1">
      <c r="A637" s="56" t="s">
        <v>166</v>
      </c>
      <c r="B637" s="57"/>
      <c r="C637" s="58"/>
      <c r="D637" s="9" t="s">
        <v>37</v>
      </c>
      <c r="E637" s="9" t="s">
        <v>182</v>
      </c>
      <c r="F637" s="9" t="s">
        <v>181</v>
      </c>
      <c r="G637" s="9" t="s">
        <v>39</v>
      </c>
      <c r="H637" s="9" t="s">
        <v>183</v>
      </c>
      <c r="I637" s="9" t="s">
        <v>31</v>
      </c>
      <c r="J637" s="14">
        <v>129600</v>
      </c>
    </row>
    <row r="638" spans="1:10" ht="21" customHeight="1">
      <c r="A638" s="56" t="s">
        <v>172</v>
      </c>
      <c r="B638" s="57"/>
      <c r="C638" s="58"/>
      <c r="D638" s="9" t="s">
        <v>37</v>
      </c>
      <c r="E638" s="9" t="s">
        <v>173</v>
      </c>
      <c r="F638" s="9" t="s">
        <v>174</v>
      </c>
      <c r="G638" s="9" t="s">
        <v>60</v>
      </c>
      <c r="H638" s="9" t="s">
        <v>40</v>
      </c>
      <c r="I638" s="9" t="s">
        <v>31</v>
      </c>
      <c r="J638" s="14">
        <v>3726.04</v>
      </c>
    </row>
    <row r="639" spans="1:10" ht="21" customHeight="1">
      <c r="A639" s="56" t="s">
        <v>85</v>
      </c>
      <c r="B639" s="57"/>
      <c r="C639" s="58"/>
      <c r="D639" s="9" t="s">
        <v>37</v>
      </c>
      <c r="E639" s="9" t="s">
        <v>38</v>
      </c>
      <c r="F639" s="9" t="s">
        <v>50</v>
      </c>
      <c r="G639" s="9" t="s">
        <v>39</v>
      </c>
      <c r="H639" s="9" t="s">
        <v>12</v>
      </c>
      <c r="I639" s="9" t="s">
        <v>75</v>
      </c>
      <c r="J639" s="14">
        <v>35000</v>
      </c>
    </row>
    <row r="640" spans="1:10" ht="12.75" customHeight="1">
      <c r="A640" s="59"/>
      <c r="B640" s="59"/>
      <c r="C640" s="59"/>
      <c r="D640" s="9"/>
      <c r="E640" s="9"/>
      <c r="F640" s="9"/>
      <c r="G640" s="9"/>
      <c r="H640" s="9"/>
      <c r="I640" s="9"/>
      <c r="J640" s="14"/>
    </row>
    <row r="641" spans="1:10" ht="12.75" customHeight="1">
      <c r="A641" s="60" t="s">
        <v>35</v>
      </c>
      <c r="B641" s="60"/>
      <c r="C641" s="60"/>
      <c r="D641" s="9" t="s">
        <v>37</v>
      </c>
      <c r="E641" s="9" t="s">
        <v>38</v>
      </c>
      <c r="F641" s="9" t="s">
        <v>204</v>
      </c>
      <c r="G641" s="9" t="s">
        <v>39</v>
      </c>
      <c r="H641" s="9" t="s">
        <v>205</v>
      </c>
      <c r="I641" s="9" t="s">
        <v>30</v>
      </c>
      <c r="J641" s="22">
        <f>SUM(J642)</f>
        <v>60000</v>
      </c>
    </row>
    <row r="642" spans="1:10" ht="23.25" customHeight="1">
      <c r="A642" s="50" t="s">
        <v>206</v>
      </c>
      <c r="B642" s="51"/>
      <c r="C642" s="52"/>
      <c r="D642" s="9" t="s">
        <v>37</v>
      </c>
      <c r="E642" s="9" t="s">
        <v>38</v>
      </c>
      <c r="F642" s="9" t="s">
        <v>204</v>
      </c>
      <c r="G642" s="9" t="s">
        <v>39</v>
      </c>
      <c r="H642" s="9" t="s">
        <v>205</v>
      </c>
      <c r="I642" s="9" t="s">
        <v>30</v>
      </c>
      <c r="J642" s="14">
        <v>60000</v>
      </c>
    </row>
    <row r="643" spans="1:10" ht="12.75" customHeight="1">
      <c r="A643" s="53" t="s">
        <v>16</v>
      </c>
      <c r="B643" s="54"/>
      <c r="C643" s="55"/>
      <c r="D643" s="11"/>
      <c r="E643" s="9"/>
      <c r="F643" s="11"/>
      <c r="G643" s="11"/>
      <c r="H643" s="11"/>
      <c r="I643" s="11"/>
      <c r="J643" s="10">
        <f>SUM(J632+J633+J634+J635+J636+J638+J637+J639+J640+J641)</f>
        <v>15731948.08</v>
      </c>
    </row>
    <row r="644" spans="1:10" ht="12.75" customHeight="1">
      <c r="A644" s="18"/>
      <c r="B644" s="18"/>
      <c r="C644" s="18"/>
      <c r="D644" s="19"/>
      <c r="E644" s="19"/>
      <c r="F644" s="19"/>
      <c r="G644" s="19"/>
      <c r="H644" s="19"/>
      <c r="I644" s="19"/>
      <c r="J644" s="21"/>
    </row>
    <row r="645" spans="5:10" ht="12.75" customHeight="1">
      <c r="E645" s="19"/>
      <c r="J645" s="13"/>
    </row>
    <row r="646" spans="1:10" ht="12.75" customHeight="1">
      <c r="A646" t="s">
        <v>49</v>
      </c>
      <c r="G646" s="1" t="s">
        <v>88</v>
      </c>
      <c r="H646" s="7"/>
      <c r="I646" s="3"/>
      <c r="J646" s="15"/>
    </row>
    <row r="647" spans="7:10" ht="12.75" customHeight="1">
      <c r="G647" s="8"/>
      <c r="H647" s="8"/>
      <c r="J647" s="13"/>
    </row>
    <row r="648" spans="1:10" ht="12.75" customHeight="1">
      <c r="A648" t="s">
        <v>48</v>
      </c>
      <c r="G648" s="1" t="s">
        <v>89</v>
      </c>
      <c r="H648" s="7"/>
      <c r="J648" s="13"/>
    </row>
    <row r="649" spans="1:10" ht="12.75">
      <c r="A649" t="s">
        <v>3</v>
      </c>
      <c r="J649" s="13"/>
    </row>
    <row r="650" spans="1:10" ht="12.75">
      <c r="A650" t="s">
        <v>4</v>
      </c>
      <c r="G650" s="17"/>
      <c r="H650" s="35" t="s">
        <v>198</v>
      </c>
      <c r="I650" s="35"/>
      <c r="J650" s="13"/>
    </row>
    <row r="651" spans="5:10" ht="12.75">
      <c r="E651" s="19"/>
      <c r="J651" s="13"/>
    </row>
    <row r="652" spans="1:10" ht="12.75">
      <c r="A652" s="37"/>
      <c r="B652" s="37"/>
      <c r="C652" s="37"/>
      <c r="D652" s="37"/>
      <c r="E652" s="37"/>
      <c r="F652" s="37"/>
      <c r="G652" s="37"/>
      <c r="H652" s="38"/>
      <c r="I652" s="39"/>
      <c r="J652" s="40"/>
    </row>
    <row r="653" ht="12.75">
      <c r="J653" s="13"/>
    </row>
    <row r="654" spans="1:7" ht="12.75">
      <c r="A654" t="s">
        <v>0</v>
      </c>
      <c r="F654" s="47">
        <v>15982828.66</v>
      </c>
      <c r="G654" s="47"/>
    </row>
    <row r="655" spans="1:9" ht="12.75">
      <c r="A655" s="23" t="s">
        <v>214</v>
      </c>
      <c r="B655" s="23"/>
      <c r="C655" s="23"/>
      <c r="D655" s="23"/>
      <c r="E655" s="23"/>
      <c r="F655" s="23"/>
      <c r="G655" s="23"/>
      <c r="H655" s="23"/>
      <c r="I655" s="23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3" t="s">
        <v>1</v>
      </c>
      <c r="B657" s="3"/>
      <c r="C657" s="3"/>
      <c r="D657" s="3"/>
      <c r="E657" s="3"/>
      <c r="F657" s="3" t="s">
        <v>53</v>
      </c>
      <c r="G657" s="3"/>
      <c r="H657" s="3"/>
      <c r="I657" s="3"/>
    </row>
    <row r="658" spans="1:9" ht="12.75">
      <c r="A658" s="3" t="s">
        <v>54</v>
      </c>
      <c r="B658" s="3"/>
      <c r="C658" s="3"/>
      <c r="D658" s="3"/>
      <c r="E658" s="3"/>
      <c r="F658" s="3"/>
      <c r="G658" s="3"/>
      <c r="H658" s="3"/>
      <c r="I658" s="3"/>
    </row>
    <row r="659" spans="1:10" ht="12.75">
      <c r="A659" s="3" t="s">
        <v>2</v>
      </c>
      <c r="B659" s="3"/>
      <c r="C659" s="3"/>
      <c r="D659" s="3"/>
      <c r="F659" s="4"/>
      <c r="G659" s="4"/>
      <c r="H659" s="3" t="s">
        <v>96</v>
      </c>
      <c r="I659" s="3"/>
      <c r="J659" s="16" t="s">
        <v>208</v>
      </c>
    </row>
    <row r="660" spans="6:10" ht="12.75">
      <c r="F660" s="5" t="s">
        <v>3</v>
      </c>
      <c r="J660" s="5" t="s">
        <v>4</v>
      </c>
    </row>
    <row r="661" spans="1:10" ht="12.75">
      <c r="A661" s="48" t="s">
        <v>36</v>
      </c>
      <c r="B661" s="48"/>
      <c r="C661" s="48"/>
      <c r="D661" s="48"/>
      <c r="E661" s="48"/>
      <c r="F661" s="48"/>
      <c r="G661" s="48"/>
      <c r="H661" s="48"/>
      <c r="I661" s="48"/>
      <c r="J661" s="48"/>
    </row>
    <row r="662" spans="1:9" ht="12.75">
      <c r="A662" s="48" t="s">
        <v>97</v>
      </c>
      <c r="B662" s="48"/>
      <c r="C662" s="48"/>
      <c r="D662" s="48"/>
      <c r="E662" s="48"/>
      <c r="F662" s="48"/>
      <c r="G662" s="48"/>
      <c r="H662" s="48"/>
      <c r="I662" s="48"/>
    </row>
    <row r="664" spans="1:10" ht="12.75">
      <c r="A664" t="s">
        <v>17</v>
      </c>
      <c r="D664" t="s">
        <v>81</v>
      </c>
      <c r="E664" s="1"/>
      <c r="F664" s="1"/>
      <c r="G664" s="1"/>
      <c r="H664" s="1"/>
      <c r="I664" s="6" t="s">
        <v>20</v>
      </c>
      <c r="J664" s="24">
        <v>25232266</v>
      </c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6" t="s">
        <v>21</v>
      </c>
      <c r="J665" s="42">
        <v>73256551000</v>
      </c>
    </row>
    <row r="666" spans="1:10" ht="12.75">
      <c r="A666" t="s">
        <v>18</v>
      </c>
      <c r="C666" s="1" t="s">
        <v>82</v>
      </c>
      <c r="D666" s="1"/>
      <c r="E666" s="1"/>
      <c r="F666" s="1"/>
      <c r="G666" s="1"/>
      <c r="H666" s="1"/>
      <c r="I666" s="6" t="s">
        <v>207</v>
      </c>
      <c r="J666" s="24">
        <v>73656151</v>
      </c>
    </row>
    <row r="667" spans="9:10" ht="12.75">
      <c r="I667" s="6" t="s">
        <v>23</v>
      </c>
      <c r="J667" s="24">
        <v>14</v>
      </c>
    </row>
    <row r="668" spans="1:10" ht="12.75">
      <c r="A668" t="s">
        <v>19</v>
      </c>
      <c r="I668" s="6" t="s">
        <v>24</v>
      </c>
      <c r="J668" s="24">
        <v>81</v>
      </c>
    </row>
    <row r="669" spans="1:10" ht="12.75">
      <c r="A669" s="49" t="s">
        <v>25</v>
      </c>
      <c r="B669" s="49"/>
      <c r="C669" s="49"/>
      <c r="D669" s="49" t="s">
        <v>5</v>
      </c>
      <c r="E669" s="49" t="s">
        <v>6</v>
      </c>
      <c r="F669" s="49" t="s">
        <v>7</v>
      </c>
      <c r="G669" s="49" t="s">
        <v>8</v>
      </c>
      <c r="H669" s="49" t="s">
        <v>9</v>
      </c>
      <c r="I669" s="49" t="s">
        <v>10</v>
      </c>
      <c r="J669" s="49" t="s">
        <v>26</v>
      </c>
    </row>
    <row r="670" spans="1:10" ht="12.75">
      <c r="A670" s="49"/>
      <c r="B670" s="49"/>
      <c r="C670" s="49"/>
      <c r="D670" s="49"/>
      <c r="E670" s="49"/>
      <c r="F670" s="49"/>
      <c r="G670" s="49"/>
      <c r="H670" s="49"/>
      <c r="I670" s="49"/>
      <c r="J670" s="49"/>
    </row>
    <row r="671" spans="1:10" ht="12.75">
      <c r="A671" s="60" t="s">
        <v>13</v>
      </c>
      <c r="B671" s="60"/>
      <c r="C671" s="60"/>
      <c r="D671" s="9" t="s">
        <v>37</v>
      </c>
      <c r="E671" s="9" t="s">
        <v>38</v>
      </c>
      <c r="F671" s="9" t="s">
        <v>50</v>
      </c>
      <c r="G671" s="9" t="s">
        <v>39</v>
      </c>
      <c r="H671" s="9" t="s">
        <v>40</v>
      </c>
      <c r="I671" s="9" t="s">
        <v>12</v>
      </c>
      <c r="J671" s="22">
        <v>221366.93</v>
      </c>
    </row>
    <row r="672" spans="1:10" ht="12.75">
      <c r="A672" s="60" t="s">
        <v>15</v>
      </c>
      <c r="B672" s="60"/>
      <c r="C672" s="60"/>
      <c r="D672" s="9" t="s">
        <v>37</v>
      </c>
      <c r="E672" s="9" t="s">
        <v>38</v>
      </c>
      <c r="F672" s="9" t="s">
        <v>50</v>
      </c>
      <c r="G672" s="9" t="s">
        <v>39</v>
      </c>
      <c r="H672" s="9" t="s">
        <v>40</v>
      </c>
      <c r="I672" s="9" t="s">
        <v>14</v>
      </c>
      <c r="J672" s="22">
        <v>72611.98</v>
      </c>
    </row>
    <row r="673" spans="1:10" ht="12.75">
      <c r="A673" s="60" t="s">
        <v>13</v>
      </c>
      <c r="B673" s="60"/>
      <c r="C673" s="60"/>
      <c r="D673" s="9" t="s">
        <v>37</v>
      </c>
      <c r="E673" s="9" t="s">
        <v>38</v>
      </c>
      <c r="F673" s="9" t="s">
        <v>196</v>
      </c>
      <c r="G673" s="9" t="s">
        <v>39</v>
      </c>
      <c r="H673" s="9" t="s">
        <v>40</v>
      </c>
      <c r="I673" s="9" t="s">
        <v>12</v>
      </c>
      <c r="J673" s="22">
        <v>74747.88</v>
      </c>
    </row>
    <row r="674" spans="1:10" ht="12.75">
      <c r="A674" s="60" t="s">
        <v>15</v>
      </c>
      <c r="B674" s="60"/>
      <c r="C674" s="60"/>
      <c r="D674" s="9" t="s">
        <v>37</v>
      </c>
      <c r="E674" s="9" t="s">
        <v>38</v>
      </c>
      <c r="F674" s="9" t="s">
        <v>196</v>
      </c>
      <c r="G674" s="9" t="s">
        <v>39</v>
      </c>
      <c r="H674" s="9" t="s">
        <v>40</v>
      </c>
      <c r="I674" s="9" t="s">
        <v>14</v>
      </c>
      <c r="J674" s="22">
        <v>27973.31</v>
      </c>
    </row>
    <row r="675" spans="1:10" ht="12.75">
      <c r="A675" s="56" t="s">
        <v>101</v>
      </c>
      <c r="B675" s="57"/>
      <c r="C675" s="58"/>
      <c r="D675" s="9" t="s">
        <v>37</v>
      </c>
      <c r="E675" s="9" t="s">
        <v>38</v>
      </c>
      <c r="F675" s="9" t="s">
        <v>50</v>
      </c>
      <c r="G675" s="9" t="s">
        <v>39</v>
      </c>
      <c r="H675" s="9" t="s">
        <v>40</v>
      </c>
      <c r="I675" s="9" t="s">
        <v>27</v>
      </c>
      <c r="J675" s="22">
        <v>18667</v>
      </c>
    </row>
    <row r="676" spans="1:10" ht="12.75">
      <c r="A676" s="78" t="s">
        <v>51</v>
      </c>
      <c r="B676" s="78"/>
      <c r="C676" s="78"/>
      <c r="D676" s="9" t="s">
        <v>37</v>
      </c>
      <c r="E676" s="9" t="s">
        <v>38</v>
      </c>
      <c r="F676" s="9" t="s">
        <v>50</v>
      </c>
      <c r="G676" s="9" t="s">
        <v>39</v>
      </c>
      <c r="H676" s="9" t="s">
        <v>40</v>
      </c>
      <c r="I676" s="9" t="s">
        <v>52</v>
      </c>
      <c r="J676" s="22">
        <f>SUM(J677+J679+J681+J683+J678+J682+J684+J680)</f>
        <v>1147947.1099999999</v>
      </c>
    </row>
    <row r="677" spans="1:10" ht="12.75">
      <c r="A677" s="74" t="s">
        <v>42</v>
      </c>
      <c r="B677" s="74"/>
      <c r="C677" s="74"/>
      <c r="D677" s="12" t="s">
        <v>37</v>
      </c>
      <c r="E677" s="12" t="s">
        <v>38</v>
      </c>
      <c r="F677" s="12" t="s">
        <v>50</v>
      </c>
      <c r="G677" s="12" t="s">
        <v>39</v>
      </c>
      <c r="H677" s="12" t="s">
        <v>39</v>
      </c>
      <c r="I677" s="12" t="s">
        <v>52</v>
      </c>
      <c r="J677" s="14">
        <v>251240.35</v>
      </c>
    </row>
    <row r="678" spans="1:10" ht="12.75">
      <c r="A678" s="74" t="s">
        <v>42</v>
      </c>
      <c r="B678" s="74"/>
      <c r="C678" s="74"/>
      <c r="D678" s="12" t="s">
        <v>37</v>
      </c>
      <c r="E678" s="12" t="s">
        <v>38</v>
      </c>
      <c r="F678" s="12" t="s">
        <v>196</v>
      </c>
      <c r="G678" s="12" t="s">
        <v>39</v>
      </c>
      <c r="H678" s="12" t="s">
        <v>39</v>
      </c>
      <c r="I678" s="12" t="s">
        <v>52</v>
      </c>
      <c r="J678" s="14">
        <v>136669.25</v>
      </c>
    </row>
    <row r="679" spans="1:10" ht="12.75">
      <c r="A679" s="74" t="s">
        <v>41</v>
      </c>
      <c r="B679" s="74"/>
      <c r="C679" s="74"/>
      <c r="D679" s="12" t="s">
        <v>37</v>
      </c>
      <c r="E679" s="12" t="s">
        <v>38</v>
      </c>
      <c r="F679" s="12" t="s">
        <v>50</v>
      </c>
      <c r="G679" s="12" t="s">
        <v>39</v>
      </c>
      <c r="H679" s="12" t="s">
        <v>45</v>
      </c>
      <c r="I679" s="12" t="s">
        <v>52</v>
      </c>
      <c r="J679" s="14">
        <v>452037.3</v>
      </c>
    </row>
    <row r="680" spans="1:10" ht="12.75">
      <c r="A680" s="74" t="s">
        <v>41</v>
      </c>
      <c r="B680" s="74"/>
      <c r="C680" s="74"/>
      <c r="D680" s="12" t="s">
        <v>37</v>
      </c>
      <c r="E680" s="12" t="s">
        <v>38</v>
      </c>
      <c r="F680" s="12" t="s">
        <v>196</v>
      </c>
      <c r="G680" s="12" t="s">
        <v>39</v>
      </c>
      <c r="H680" s="12" t="s">
        <v>45</v>
      </c>
      <c r="I680" s="12" t="s">
        <v>52</v>
      </c>
      <c r="J680" s="14">
        <v>210496.14</v>
      </c>
    </row>
    <row r="681" spans="1:10" ht="12.75">
      <c r="A681" s="74" t="s">
        <v>43</v>
      </c>
      <c r="B681" s="74"/>
      <c r="C681" s="74"/>
      <c r="D681" s="12" t="s">
        <v>37</v>
      </c>
      <c r="E681" s="12" t="s">
        <v>38</v>
      </c>
      <c r="F681" s="12" t="s">
        <v>50</v>
      </c>
      <c r="G681" s="12" t="s">
        <v>39</v>
      </c>
      <c r="H681" s="12" t="s">
        <v>46</v>
      </c>
      <c r="I681" s="12" t="s">
        <v>52</v>
      </c>
      <c r="J681" s="14">
        <v>11816.22</v>
      </c>
    </row>
    <row r="682" spans="1:10" ht="12.75">
      <c r="A682" s="74" t="s">
        <v>43</v>
      </c>
      <c r="B682" s="74"/>
      <c r="C682" s="74"/>
      <c r="D682" s="12" t="s">
        <v>37</v>
      </c>
      <c r="E682" s="12" t="s">
        <v>38</v>
      </c>
      <c r="F682" s="12" t="s">
        <v>196</v>
      </c>
      <c r="G682" s="12" t="s">
        <v>39</v>
      </c>
      <c r="H682" s="12" t="s">
        <v>46</v>
      </c>
      <c r="I682" s="12" t="s">
        <v>52</v>
      </c>
      <c r="J682" s="14">
        <v>7294.94</v>
      </c>
    </row>
    <row r="683" spans="1:10" ht="12.75">
      <c r="A683" s="74" t="s">
        <v>44</v>
      </c>
      <c r="B683" s="74"/>
      <c r="C683" s="74"/>
      <c r="D683" s="12" t="s">
        <v>37</v>
      </c>
      <c r="E683" s="12" t="s">
        <v>38</v>
      </c>
      <c r="F683" s="12" t="s">
        <v>50</v>
      </c>
      <c r="G683" s="12" t="s">
        <v>39</v>
      </c>
      <c r="H683" s="12" t="s">
        <v>47</v>
      </c>
      <c r="I683" s="12" t="s">
        <v>52</v>
      </c>
      <c r="J683" s="14">
        <v>60477.56</v>
      </c>
    </row>
    <row r="684" spans="1:10" ht="12.75">
      <c r="A684" s="74" t="s">
        <v>44</v>
      </c>
      <c r="B684" s="74"/>
      <c r="C684" s="74"/>
      <c r="D684" s="12" t="s">
        <v>37</v>
      </c>
      <c r="E684" s="12" t="s">
        <v>38</v>
      </c>
      <c r="F684" s="12" t="s">
        <v>196</v>
      </c>
      <c r="G684" s="12" t="s">
        <v>39</v>
      </c>
      <c r="H684" s="12" t="s">
        <v>47</v>
      </c>
      <c r="I684" s="12" t="s">
        <v>52</v>
      </c>
      <c r="J684" s="14">
        <v>17915.35</v>
      </c>
    </row>
    <row r="685" spans="1:10" ht="21.75" customHeight="1">
      <c r="A685" s="78" t="s">
        <v>34</v>
      </c>
      <c r="B685" s="78"/>
      <c r="C685" s="78"/>
      <c r="D685" s="9" t="s">
        <v>37</v>
      </c>
      <c r="E685" s="9" t="s">
        <v>38</v>
      </c>
      <c r="F685" s="9" t="s">
        <v>50</v>
      </c>
      <c r="G685" s="9" t="s">
        <v>39</v>
      </c>
      <c r="H685" s="9" t="s">
        <v>40</v>
      </c>
      <c r="I685" s="9" t="s">
        <v>28</v>
      </c>
      <c r="J685" s="22">
        <f>SUM(J686+J687+J688+J689+J690+J691)</f>
        <v>178356.41</v>
      </c>
    </row>
    <row r="686" spans="1:10" ht="12.75">
      <c r="A686" s="50" t="s">
        <v>62</v>
      </c>
      <c r="B686" s="51"/>
      <c r="C686" s="52"/>
      <c r="D686" s="12" t="s">
        <v>37</v>
      </c>
      <c r="E686" s="12" t="s">
        <v>38</v>
      </c>
      <c r="F686" s="12" t="s">
        <v>50</v>
      </c>
      <c r="G686" s="12" t="s">
        <v>39</v>
      </c>
      <c r="H686" s="12" t="s">
        <v>40</v>
      </c>
      <c r="I686" s="12" t="s">
        <v>28</v>
      </c>
      <c r="J686" s="14">
        <v>23007.36</v>
      </c>
    </row>
    <row r="687" spans="1:10" ht="12.75">
      <c r="A687" s="75" t="s">
        <v>77</v>
      </c>
      <c r="B687" s="76"/>
      <c r="C687" s="77"/>
      <c r="D687" s="12" t="s">
        <v>37</v>
      </c>
      <c r="E687" s="12" t="s">
        <v>38</v>
      </c>
      <c r="F687" s="12" t="s">
        <v>50</v>
      </c>
      <c r="G687" s="12" t="s">
        <v>39</v>
      </c>
      <c r="H687" s="12" t="s">
        <v>40</v>
      </c>
      <c r="I687" s="12" t="s">
        <v>28</v>
      </c>
      <c r="J687" s="14">
        <v>11603.11</v>
      </c>
    </row>
    <row r="688" spans="1:10" ht="12.75">
      <c r="A688" s="74" t="s">
        <v>78</v>
      </c>
      <c r="B688" s="74"/>
      <c r="C688" s="74"/>
      <c r="D688" s="12" t="s">
        <v>37</v>
      </c>
      <c r="E688" s="12" t="s">
        <v>38</v>
      </c>
      <c r="F688" s="12" t="s">
        <v>50</v>
      </c>
      <c r="G688" s="12" t="s">
        <v>39</v>
      </c>
      <c r="H688" s="12" t="s">
        <v>40</v>
      </c>
      <c r="I688" s="12" t="s">
        <v>28</v>
      </c>
      <c r="J688" s="14">
        <v>13947.6</v>
      </c>
    </row>
    <row r="689" spans="1:10" ht="12.75">
      <c r="A689" s="75" t="s">
        <v>92</v>
      </c>
      <c r="B689" s="76"/>
      <c r="C689" s="77"/>
      <c r="D689" s="12" t="s">
        <v>37</v>
      </c>
      <c r="E689" s="12" t="s">
        <v>38</v>
      </c>
      <c r="F689" s="12" t="s">
        <v>50</v>
      </c>
      <c r="G689" s="12" t="s">
        <v>39</v>
      </c>
      <c r="H689" s="12" t="s">
        <v>40</v>
      </c>
      <c r="I689" s="12" t="s">
        <v>28</v>
      </c>
      <c r="J689" s="14">
        <v>84998.34</v>
      </c>
    </row>
    <row r="690" spans="1:10" ht="12.75">
      <c r="A690" s="75" t="s">
        <v>93</v>
      </c>
      <c r="B690" s="76"/>
      <c r="C690" s="77"/>
      <c r="D690" s="12" t="s">
        <v>37</v>
      </c>
      <c r="E690" s="12" t="s">
        <v>38</v>
      </c>
      <c r="F690" s="12" t="s">
        <v>50</v>
      </c>
      <c r="G690" s="12" t="s">
        <v>39</v>
      </c>
      <c r="H690" s="12" t="s">
        <v>40</v>
      </c>
      <c r="I690" s="12" t="s">
        <v>28</v>
      </c>
      <c r="J690" s="14">
        <v>40000</v>
      </c>
    </row>
    <row r="691" spans="1:10" ht="12.75">
      <c r="A691" s="75" t="s">
        <v>94</v>
      </c>
      <c r="B691" s="76"/>
      <c r="C691" s="77"/>
      <c r="D691" s="12" t="s">
        <v>37</v>
      </c>
      <c r="E691" s="12" t="s">
        <v>38</v>
      </c>
      <c r="F691" s="12" t="s">
        <v>50</v>
      </c>
      <c r="G691" s="12" t="s">
        <v>39</v>
      </c>
      <c r="H691" s="12" t="s">
        <v>40</v>
      </c>
      <c r="I691" s="12" t="s">
        <v>28</v>
      </c>
      <c r="J691" s="14">
        <v>4800</v>
      </c>
    </row>
    <row r="692" spans="1:10" ht="12.75">
      <c r="A692" s="60" t="s">
        <v>33</v>
      </c>
      <c r="B692" s="60"/>
      <c r="C692" s="60"/>
      <c r="D692" s="9" t="s">
        <v>37</v>
      </c>
      <c r="E692" s="9" t="s">
        <v>38</v>
      </c>
      <c r="F692" s="9" t="s">
        <v>50</v>
      </c>
      <c r="G692" s="9" t="s">
        <v>39</v>
      </c>
      <c r="H692" s="9" t="s">
        <v>40</v>
      </c>
      <c r="I692" s="9" t="s">
        <v>29</v>
      </c>
      <c r="J692" s="22">
        <f>SUM(J693+J695+J696+J697+J698+J701+J699+J700+J694+J707+J702+J703+J705+J704+J706+J708)</f>
        <v>97284.41</v>
      </c>
    </row>
    <row r="693" spans="1:10" ht="12.75">
      <c r="A693" s="74" t="s">
        <v>63</v>
      </c>
      <c r="B693" s="74"/>
      <c r="C693" s="74"/>
      <c r="D693" s="12" t="s">
        <v>37</v>
      </c>
      <c r="E693" s="12" t="s">
        <v>38</v>
      </c>
      <c r="F693" s="12" t="s">
        <v>50</v>
      </c>
      <c r="G693" s="12" t="s">
        <v>39</v>
      </c>
      <c r="H693" s="12" t="s">
        <v>40</v>
      </c>
      <c r="I693" s="12" t="s">
        <v>29</v>
      </c>
      <c r="J693" s="14">
        <v>11550</v>
      </c>
    </row>
    <row r="694" spans="1:10" ht="12.75">
      <c r="A694" s="75" t="s">
        <v>120</v>
      </c>
      <c r="B694" s="76"/>
      <c r="C694" s="77"/>
      <c r="D694" s="12" t="s">
        <v>37</v>
      </c>
      <c r="E694" s="12" t="s">
        <v>38</v>
      </c>
      <c r="F694" s="12" t="s">
        <v>50</v>
      </c>
      <c r="G694" s="12" t="s">
        <v>39</v>
      </c>
      <c r="H694" s="12" t="s">
        <v>40</v>
      </c>
      <c r="I694" s="12" t="s">
        <v>29</v>
      </c>
      <c r="J694" s="14">
        <v>7023.21</v>
      </c>
    </row>
    <row r="695" spans="1:10" ht="12.75">
      <c r="A695" s="74" t="s">
        <v>209</v>
      </c>
      <c r="B695" s="74"/>
      <c r="C695" s="74"/>
      <c r="D695" s="12" t="s">
        <v>37</v>
      </c>
      <c r="E695" s="12" t="s">
        <v>38</v>
      </c>
      <c r="F695" s="12" t="s">
        <v>50</v>
      </c>
      <c r="G695" s="12" t="s">
        <v>39</v>
      </c>
      <c r="H695" s="12" t="s">
        <v>40</v>
      </c>
      <c r="I695" s="12" t="s">
        <v>29</v>
      </c>
      <c r="J695" s="14">
        <v>1952.01</v>
      </c>
    </row>
    <row r="696" spans="1:10" ht="12.75">
      <c r="A696" s="75" t="s">
        <v>91</v>
      </c>
      <c r="B696" s="76"/>
      <c r="C696" s="77"/>
      <c r="D696" s="12" t="s">
        <v>37</v>
      </c>
      <c r="E696" s="12" t="s">
        <v>38</v>
      </c>
      <c r="F696" s="12" t="s">
        <v>50</v>
      </c>
      <c r="G696" s="12" t="s">
        <v>39</v>
      </c>
      <c r="H696" s="12" t="s">
        <v>40</v>
      </c>
      <c r="I696" s="12" t="s">
        <v>29</v>
      </c>
      <c r="J696" s="14">
        <v>840</v>
      </c>
    </row>
    <row r="697" spans="1:10" ht="12.75">
      <c r="A697" s="75" t="s">
        <v>98</v>
      </c>
      <c r="B697" s="76"/>
      <c r="C697" s="77"/>
      <c r="D697" s="12" t="s">
        <v>37</v>
      </c>
      <c r="E697" s="12" t="s">
        <v>38</v>
      </c>
      <c r="F697" s="12" t="s">
        <v>50</v>
      </c>
      <c r="G697" s="12" t="s">
        <v>39</v>
      </c>
      <c r="H697" s="12" t="s">
        <v>40</v>
      </c>
      <c r="I697" s="12" t="s">
        <v>29</v>
      </c>
      <c r="J697" s="14">
        <v>3000</v>
      </c>
    </row>
    <row r="698" spans="1:10" ht="12.75">
      <c r="A698" s="75" t="s">
        <v>170</v>
      </c>
      <c r="B698" s="76"/>
      <c r="C698" s="77"/>
      <c r="D698" s="12" t="s">
        <v>37</v>
      </c>
      <c r="E698" s="12" t="s">
        <v>38</v>
      </c>
      <c r="F698" s="12" t="s">
        <v>50</v>
      </c>
      <c r="G698" s="12" t="s">
        <v>39</v>
      </c>
      <c r="H698" s="12" t="s">
        <v>40</v>
      </c>
      <c r="I698" s="12" t="s">
        <v>29</v>
      </c>
      <c r="J698" s="14">
        <v>10000</v>
      </c>
    </row>
    <row r="699" spans="1:10" ht="12.75">
      <c r="A699" s="75" t="s">
        <v>80</v>
      </c>
      <c r="B699" s="76"/>
      <c r="C699" s="77"/>
      <c r="D699" s="12" t="s">
        <v>37</v>
      </c>
      <c r="E699" s="12" t="s">
        <v>38</v>
      </c>
      <c r="F699" s="12" t="s">
        <v>50</v>
      </c>
      <c r="G699" s="12" t="s">
        <v>39</v>
      </c>
      <c r="H699" s="12" t="s">
        <v>40</v>
      </c>
      <c r="I699" s="12" t="s">
        <v>29</v>
      </c>
      <c r="J699" s="14">
        <v>21993</v>
      </c>
    </row>
    <row r="700" spans="1:10" ht="12.75">
      <c r="A700" s="75" t="s">
        <v>99</v>
      </c>
      <c r="B700" s="76"/>
      <c r="C700" s="77"/>
      <c r="D700" s="12" t="s">
        <v>37</v>
      </c>
      <c r="E700" s="12" t="s">
        <v>38</v>
      </c>
      <c r="F700" s="12" t="s">
        <v>50</v>
      </c>
      <c r="G700" s="12" t="s">
        <v>39</v>
      </c>
      <c r="H700" s="12" t="s">
        <v>40</v>
      </c>
      <c r="I700" s="12" t="s">
        <v>29</v>
      </c>
      <c r="J700" s="14">
        <v>4200</v>
      </c>
    </row>
    <row r="701" spans="1:10" ht="12.75">
      <c r="A701" s="75" t="s">
        <v>95</v>
      </c>
      <c r="B701" s="76"/>
      <c r="C701" s="77"/>
      <c r="D701" s="12" t="s">
        <v>37</v>
      </c>
      <c r="E701" s="12" t="s">
        <v>38</v>
      </c>
      <c r="F701" s="12" t="s">
        <v>50</v>
      </c>
      <c r="G701" s="12" t="s">
        <v>39</v>
      </c>
      <c r="H701" s="12" t="s">
        <v>40</v>
      </c>
      <c r="I701" s="12" t="s">
        <v>29</v>
      </c>
      <c r="J701" s="14">
        <v>8000</v>
      </c>
    </row>
    <row r="702" spans="1:10" ht="12.75">
      <c r="A702" s="75" t="s">
        <v>168</v>
      </c>
      <c r="B702" s="76"/>
      <c r="C702" s="77"/>
      <c r="D702" s="12" t="s">
        <v>37</v>
      </c>
      <c r="E702" s="12" t="s">
        <v>38</v>
      </c>
      <c r="F702" s="12" t="s">
        <v>50</v>
      </c>
      <c r="G702" s="12" t="s">
        <v>39</v>
      </c>
      <c r="H702" s="12" t="s">
        <v>40</v>
      </c>
      <c r="I702" s="12" t="s">
        <v>29</v>
      </c>
      <c r="J702" s="14">
        <v>1600</v>
      </c>
    </row>
    <row r="703" spans="1:10" ht="12.75">
      <c r="A703" s="75" t="s">
        <v>110</v>
      </c>
      <c r="B703" s="76"/>
      <c r="C703" s="77"/>
      <c r="D703" s="12" t="s">
        <v>37</v>
      </c>
      <c r="E703" s="12" t="s">
        <v>38</v>
      </c>
      <c r="F703" s="12" t="s">
        <v>50</v>
      </c>
      <c r="G703" s="12" t="s">
        <v>39</v>
      </c>
      <c r="H703" s="12" t="s">
        <v>40</v>
      </c>
      <c r="I703" s="12" t="s">
        <v>29</v>
      </c>
      <c r="J703" s="14">
        <v>7840.5</v>
      </c>
    </row>
    <row r="704" spans="1:10" ht="12.75">
      <c r="A704" s="75" t="s">
        <v>171</v>
      </c>
      <c r="B704" s="76"/>
      <c r="C704" s="77"/>
      <c r="D704" s="12" t="s">
        <v>37</v>
      </c>
      <c r="E704" s="12" t="s">
        <v>38</v>
      </c>
      <c r="F704" s="12" t="s">
        <v>50</v>
      </c>
      <c r="G704" s="12" t="s">
        <v>39</v>
      </c>
      <c r="H704" s="12" t="s">
        <v>40</v>
      </c>
      <c r="I704" s="12" t="s">
        <v>29</v>
      </c>
      <c r="J704" s="14">
        <v>2550</v>
      </c>
    </row>
    <row r="705" spans="1:10" ht="12.75">
      <c r="A705" s="75" t="s">
        <v>169</v>
      </c>
      <c r="B705" s="76"/>
      <c r="C705" s="77"/>
      <c r="D705" s="12" t="s">
        <v>37</v>
      </c>
      <c r="E705" s="12" t="s">
        <v>38</v>
      </c>
      <c r="F705" s="12" t="s">
        <v>50</v>
      </c>
      <c r="G705" s="12" t="s">
        <v>39</v>
      </c>
      <c r="H705" s="12" t="s">
        <v>40</v>
      </c>
      <c r="I705" s="12" t="s">
        <v>29</v>
      </c>
      <c r="J705" s="14">
        <v>3000</v>
      </c>
    </row>
    <row r="706" spans="1:10" ht="12.75">
      <c r="A706" s="75" t="s">
        <v>210</v>
      </c>
      <c r="B706" s="76"/>
      <c r="C706" s="77"/>
      <c r="D706" s="12" t="s">
        <v>37</v>
      </c>
      <c r="E706" s="12" t="s">
        <v>38</v>
      </c>
      <c r="F706" s="12" t="s">
        <v>50</v>
      </c>
      <c r="G706" s="12" t="s">
        <v>39</v>
      </c>
      <c r="H706" s="12" t="s">
        <v>40</v>
      </c>
      <c r="I706" s="12" t="s">
        <v>29</v>
      </c>
      <c r="J706" s="14">
        <v>5600</v>
      </c>
    </row>
    <row r="707" spans="1:10" ht="12.75">
      <c r="A707" s="75" t="s">
        <v>90</v>
      </c>
      <c r="B707" s="76"/>
      <c r="C707" s="77"/>
      <c r="D707" s="12" t="s">
        <v>37</v>
      </c>
      <c r="E707" s="12" t="s">
        <v>38</v>
      </c>
      <c r="F707" s="12" t="s">
        <v>50</v>
      </c>
      <c r="G707" s="12" t="s">
        <v>39</v>
      </c>
      <c r="H707" s="12" t="s">
        <v>40</v>
      </c>
      <c r="I707" s="12" t="s">
        <v>28</v>
      </c>
      <c r="J707" s="14">
        <v>5735.69</v>
      </c>
    </row>
    <row r="708" spans="1:10" ht="12.75">
      <c r="A708" s="75" t="s">
        <v>211</v>
      </c>
      <c r="B708" s="76"/>
      <c r="C708" s="77"/>
      <c r="D708" s="12" t="s">
        <v>37</v>
      </c>
      <c r="E708" s="12" t="s">
        <v>38</v>
      </c>
      <c r="F708" s="12" t="s">
        <v>50</v>
      </c>
      <c r="G708" s="12" t="s">
        <v>39</v>
      </c>
      <c r="H708" s="12" t="s">
        <v>40</v>
      </c>
      <c r="I708" s="12" t="s">
        <v>28</v>
      </c>
      <c r="J708" s="14">
        <v>2400</v>
      </c>
    </row>
    <row r="709" spans="1:10" ht="12.75">
      <c r="A709" s="60" t="s">
        <v>35</v>
      </c>
      <c r="B709" s="60"/>
      <c r="C709" s="60"/>
      <c r="D709" s="9" t="s">
        <v>37</v>
      </c>
      <c r="E709" s="9" t="s">
        <v>38</v>
      </c>
      <c r="F709" s="9" t="s">
        <v>50</v>
      </c>
      <c r="G709" s="9" t="s">
        <v>39</v>
      </c>
      <c r="H709" s="9" t="s">
        <v>40</v>
      </c>
      <c r="I709" s="9" t="s">
        <v>30</v>
      </c>
      <c r="J709" s="22">
        <f>SUM(J710+J711)</f>
        <v>4331</v>
      </c>
    </row>
    <row r="710" spans="1:10" ht="12.75">
      <c r="A710" s="74" t="s">
        <v>64</v>
      </c>
      <c r="B710" s="74"/>
      <c r="C710" s="74"/>
      <c r="D710" s="12" t="s">
        <v>37</v>
      </c>
      <c r="E710" s="12" t="s">
        <v>38</v>
      </c>
      <c r="F710" s="12" t="s">
        <v>50</v>
      </c>
      <c r="G710" s="12" t="s">
        <v>39</v>
      </c>
      <c r="H710" s="12" t="s">
        <v>40</v>
      </c>
      <c r="I710" s="12" t="s">
        <v>30</v>
      </c>
      <c r="J710" s="14">
        <v>2456</v>
      </c>
    </row>
    <row r="711" spans="1:10" ht="12.75">
      <c r="A711" s="74" t="s">
        <v>65</v>
      </c>
      <c r="B711" s="74"/>
      <c r="C711" s="74"/>
      <c r="D711" s="12" t="s">
        <v>37</v>
      </c>
      <c r="E711" s="12" t="s">
        <v>38</v>
      </c>
      <c r="F711" s="12" t="s">
        <v>50</v>
      </c>
      <c r="G711" s="12" t="s">
        <v>39</v>
      </c>
      <c r="H711" s="12" t="s">
        <v>40</v>
      </c>
      <c r="I711" s="12" t="s">
        <v>30</v>
      </c>
      <c r="J711" s="14">
        <v>1875</v>
      </c>
    </row>
    <row r="712" spans="1:10" ht="21" customHeight="1">
      <c r="A712" s="60" t="s">
        <v>32</v>
      </c>
      <c r="B712" s="60"/>
      <c r="C712" s="60"/>
      <c r="D712" s="9" t="s">
        <v>37</v>
      </c>
      <c r="E712" s="9" t="s">
        <v>38</v>
      </c>
      <c r="F712" s="9" t="s">
        <v>50</v>
      </c>
      <c r="G712" s="9" t="s">
        <v>39</v>
      </c>
      <c r="H712" s="9" t="s">
        <v>40</v>
      </c>
      <c r="I712" s="9" t="s">
        <v>31</v>
      </c>
      <c r="J712" s="22">
        <f>SUM(J714+J713+J717+J718+J719+J715+J716)</f>
        <v>781523</v>
      </c>
    </row>
    <row r="713" spans="1:10" ht="12.75">
      <c r="A713" s="56" t="s">
        <v>100</v>
      </c>
      <c r="B713" s="57"/>
      <c r="C713" s="58"/>
      <c r="D713" s="9" t="s">
        <v>37</v>
      </c>
      <c r="E713" s="9" t="s">
        <v>38</v>
      </c>
      <c r="F713" s="9" t="s">
        <v>50</v>
      </c>
      <c r="G713" s="9" t="s">
        <v>39</v>
      </c>
      <c r="H713" s="9" t="s">
        <v>40</v>
      </c>
      <c r="I713" s="9" t="s">
        <v>31</v>
      </c>
      <c r="J713" s="14">
        <v>7000</v>
      </c>
    </row>
    <row r="714" spans="1:10" ht="12.75">
      <c r="A714" s="74" t="s">
        <v>56</v>
      </c>
      <c r="B714" s="74"/>
      <c r="C714" s="74"/>
      <c r="D714" s="12" t="s">
        <v>37</v>
      </c>
      <c r="E714" s="12" t="s">
        <v>38</v>
      </c>
      <c r="F714" s="12" t="s">
        <v>50</v>
      </c>
      <c r="G714" s="12" t="s">
        <v>39</v>
      </c>
      <c r="H714" s="12" t="s">
        <v>40</v>
      </c>
      <c r="I714" s="12" t="s">
        <v>31</v>
      </c>
      <c r="J714" s="14">
        <v>8358</v>
      </c>
    </row>
    <row r="715" spans="1:10" ht="12.75">
      <c r="A715" s="75" t="s">
        <v>175</v>
      </c>
      <c r="B715" s="76"/>
      <c r="C715" s="77"/>
      <c r="D715" s="12" t="s">
        <v>37</v>
      </c>
      <c r="E715" s="12" t="s">
        <v>38</v>
      </c>
      <c r="F715" s="12" t="s">
        <v>50</v>
      </c>
      <c r="G715" s="12" t="s">
        <v>39</v>
      </c>
      <c r="H715" s="12" t="s">
        <v>40</v>
      </c>
      <c r="I715" s="12" t="s">
        <v>31</v>
      </c>
      <c r="J715" s="14">
        <v>2185</v>
      </c>
    </row>
    <row r="716" spans="1:10" ht="12.75">
      <c r="A716" s="75" t="s">
        <v>191</v>
      </c>
      <c r="B716" s="76"/>
      <c r="C716" s="77"/>
      <c r="D716" s="12" t="s">
        <v>37</v>
      </c>
      <c r="E716" s="12" t="s">
        <v>38</v>
      </c>
      <c r="F716" s="12" t="s">
        <v>50</v>
      </c>
      <c r="G716" s="12" t="s">
        <v>39</v>
      </c>
      <c r="H716" s="12" t="s">
        <v>40</v>
      </c>
      <c r="I716" s="12" t="s">
        <v>31</v>
      </c>
      <c r="J716" s="14">
        <v>3360</v>
      </c>
    </row>
    <row r="717" spans="1:10" ht="12.75">
      <c r="A717" s="74" t="s">
        <v>57</v>
      </c>
      <c r="B717" s="74"/>
      <c r="C717" s="74"/>
      <c r="D717" s="12" t="s">
        <v>37</v>
      </c>
      <c r="E717" s="12" t="s">
        <v>38</v>
      </c>
      <c r="F717" s="12" t="s">
        <v>50</v>
      </c>
      <c r="G717" s="12" t="s">
        <v>39</v>
      </c>
      <c r="H717" s="12" t="s">
        <v>58</v>
      </c>
      <c r="I717" s="12" t="s">
        <v>31</v>
      </c>
      <c r="J717" s="14">
        <v>103950</v>
      </c>
    </row>
    <row r="718" spans="1:10" ht="12.75">
      <c r="A718" s="74" t="s">
        <v>66</v>
      </c>
      <c r="B718" s="74"/>
      <c r="C718" s="74"/>
      <c r="D718" s="12" t="s">
        <v>37</v>
      </c>
      <c r="E718" s="12" t="s">
        <v>38</v>
      </c>
      <c r="F718" s="12" t="s">
        <v>50</v>
      </c>
      <c r="G718" s="12" t="s">
        <v>39</v>
      </c>
      <c r="H718" s="12" t="s">
        <v>67</v>
      </c>
      <c r="I718" s="12" t="s">
        <v>31</v>
      </c>
      <c r="J718" s="14">
        <v>624270</v>
      </c>
    </row>
    <row r="719" spans="1:10" ht="12.75">
      <c r="A719" s="71" t="s">
        <v>167</v>
      </c>
      <c r="B719" s="72"/>
      <c r="C719" s="73"/>
      <c r="D719" s="12" t="s">
        <v>37</v>
      </c>
      <c r="E719" s="12" t="s">
        <v>38</v>
      </c>
      <c r="F719" s="12" t="s">
        <v>50</v>
      </c>
      <c r="G719" s="12" t="s">
        <v>39</v>
      </c>
      <c r="H719" s="12" t="s">
        <v>40</v>
      </c>
      <c r="I719" s="12" t="s">
        <v>31</v>
      </c>
      <c r="J719" s="14">
        <v>32400</v>
      </c>
    </row>
    <row r="720" spans="1:10" ht="12.75">
      <c r="A720" s="60" t="s">
        <v>32</v>
      </c>
      <c r="B720" s="60"/>
      <c r="C720" s="60"/>
      <c r="D720" s="9" t="s">
        <v>37</v>
      </c>
      <c r="E720" s="9" t="s">
        <v>38</v>
      </c>
      <c r="F720" s="9" t="s">
        <v>55</v>
      </c>
      <c r="G720" s="9" t="s">
        <v>60</v>
      </c>
      <c r="H720" s="9" t="s">
        <v>59</v>
      </c>
      <c r="I720" s="9" t="s">
        <v>31</v>
      </c>
      <c r="J720" s="22">
        <v>71343.8</v>
      </c>
    </row>
    <row r="721" spans="1:10" ht="12.75">
      <c r="A721" s="74" t="s">
        <v>76</v>
      </c>
      <c r="B721" s="74"/>
      <c r="C721" s="74"/>
      <c r="D721" s="12" t="s">
        <v>37</v>
      </c>
      <c r="E721" s="12" t="s">
        <v>38</v>
      </c>
      <c r="F721" s="12" t="s">
        <v>61</v>
      </c>
      <c r="G721" s="12" t="s">
        <v>60</v>
      </c>
      <c r="H721" s="12" t="s">
        <v>59</v>
      </c>
      <c r="I721" s="12" t="s">
        <v>31</v>
      </c>
      <c r="J721" s="14">
        <v>71343.8</v>
      </c>
    </row>
    <row r="722" spans="1:10" ht="12.75">
      <c r="A722" s="53" t="s">
        <v>68</v>
      </c>
      <c r="B722" s="54"/>
      <c r="C722" s="55"/>
      <c r="D722" s="11" t="s">
        <v>11</v>
      </c>
      <c r="E722" s="11" t="s">
        <v>11</v>
      </c>
      <c r="F722" s="11" t="s">
        <v>11</v>
      </c>
      <c r="G722" s="11" t="s">
        <v>11</v>
      </c>
      <c r="H722" s="11"/>
      <c r="I722" s="11"/>
      <c r="J722" s="22">
        <f>SUM(J671+J672+J675+J676+J685+J692+J709+J712+J720+J673+J674)</f>
        <v>2696152.8299999996</v>
      </c>
    </row>
    <row r="723" spans="1:10" ht="12.75">
      <c r="A723" s="56" t="s">
        <v>69</v>
      </c>
      <c r="B723" s="57"/>
      <c r="C723" s="58"/>
      <c r="D723" s="9" t="s">
        <v>37</v>
      </c>
      <c r="E723" s="9" t="s">
        <v>38</v>
      </c>
      <c r="F723" s="9" t="s">
        <v>72</v>
      </c>
      <c r="G723" s="9" t="s">
        <v>39</v>
      </c>
      <c r="H723" s="9" t="s">
        <v>73</v>
      </c>
      <c r="I723" s="9" t="s">
        <v>12</v>
      </c>
      <c r="J723" s="22">
        <v>7877153.54</v>
      </c>
    </row>
    <row r="724" spans="1:10" ht="12.75">
      <c r="A724" s="56" t="s">
        <v>84</v>
      </c>
      <c r="B724" s="57"/>
      <c r="C724" s="58"/>
      <c r="D724" s="9" t="s">
        <v>37</v>
      </c>
      <c r="E724" s="9" t="s">
        <v>38</v>
      </c>
      <c r="F724" s="9" t="s">
        <v>72</v>
      </c>
      <c r="G724" s="9" t="s">
        <v>39</v>
      </c>
      <c r="H724" s="9" t="s">
        <v>73</v>
      </c>
      <c r="I724" s="9" t="s">
        <v>74</v>
      </c>
      <c r="J724" s="22">
        <v>55062</v>
      </c>
    </row>
    <row r="725" spans="1:10" ht="12.75">
      <c r="A725" s="65" t="s">
        <v>83</v>
      </c>
      <c r="B725" s="66"/>
      <c r="C725" s="67"/>
      <c r="D725" s="9" t="s">
        <v>37</v>
      </c>
      <c r="E725" s="9" t="s">
        <v>38</v>
      </c>
      <c r="F725" s="9" t="s">
        <v>72</v>
      </c>
      <c r="G725" s="9" t="s">
        <v>39</v>
      </c>
      <c r="H725" s="9" t="s">
        <v>73</v>
      </c>
      <c r="I725" s="9" t="s">
        <v>74</v>
      </c>
      <c r="J725" s="14">
        <v>55062</v>
      </c>
    </row>
    <row r="726" spans="1:10" ht="12.75">
      <c r="A726" s="56" t="s">
        <v>15</v>
      </c>
      <c r="B726" s="57"/>
      <c r="C726" s="58"/>
      <c r="D726" s="9" t="s">
        <v>37</v>
      </c>
      <c r="E726" s="9" t="s">
        <v>38</v>
      </c>
      <c r="F726" s="9" t="s">
        <v>72</v>
      </c>
      <c r="G726" s="9" t="s">
        <v>39</v>
      </c>
      <c r="H726" s="9" t="s">
        <v>73</v>
      </c>
      <c r="I726" s="9" t="s">
        <v>14</v>
      </c>
      <c r="J726" s="22">
        <v>2672621.45</v>
      </c>
    </row>
    <row r="727" spans="1:10" ht="12.75">
      <c r="A727" s="56" t="s">
        <v>101</v>
      </c>
      <c r="B727" s="57"/>
      <c r="C727" s="58"/>
      <c r="D727" s="9" t="s">
        <v>37</v>
      </c>
      <c r="E727" s="9" t="s">
        <v>38</v>
      </c>
      <c r="F727" s="9" t="s">
        <v>72</v>
      </c>
      <c r="G727" s="9" t="s">
        <v>39</v>
      </c>
      <c r="H727" s="9" t="s">
        <v>73</v>
      </c>
      <c r="I727" s="9" t="s">
        <v>27</v>
      </c>
      <c r="J727" s="22">
        <v>45435.42</v>
      </c>
    </row>
    <row r="728" spans="1:10" ht="12.75">
      <c r="A728" s="56" t="s">
        <v>117</v>
      </c>
      <c r="B728" s="57"/>
      <c r="C728" s="58"/>
      <c r="D728" s="9" t="s">
        <v>37</v>
      </c>
      <c r="E728" s="9" t="s">
        <v>38</v>
      </c>
      <c r="F728" s="9" t="s">
        <v>72</v>
      </c>
      <c r="G728" s="9" t="s">
        <v>39</v>
      </c>
      <c r="H728" s="9" t="s">
        <v>73</v>
      </c>
      <c r="I728" s="9" t="s">
        <v>119</v>
      </c>
      <c r="J728" s="22">
        <v>18448.5</v>
      </c>
    </row>
    <row r="729" spans="1:10" ht="12.75">
      <c r="A729" s="56" t="s">
        <v>118</v>
      </c>
      <c r="B729" s="57"/>
      <c r="C729" s="58"/>
      <c r="D729" s="9" t="s">
        <v>37</v>
      </c>
      <c r="E729" s="9" t="s">
        <v>38</v>
      </c>
      <c r="F729" s="9" t="s">
        <v>72</v>
      </c>
      <c r="G729" s="9" t="s">
        <v>39</v>
      </c>
      <c r="H729" s="9" t="s">
        <v>73</v>
      </c>
      <c r="I729" s="9" t="s">
        <v>119</v>
      </c>
      <c r="J729" s="14">
        <v>18448.5</v>
      </c>
    </row>
    <row r="730" spans="1:10" ht="12.75">
      <c r="A730" s="60" t="s">
        <v>108</v>
      </c>
      <c r="B730" s="60"/>
      <c r="C730" s="60"/>
      <c r="D730" s="9" t="s">
        <v>37</v>
      </c>
      <c r="E730" s="9" t="s">
        <v>38</v>
      </c>
      <c r="F730" s="9" t="s">
        <v>72</v>
      </c>
      <c r="G730" s="9" t="s">
        <v>39</v>
      </c>
      <c r="H730" s="9" t="s">
        <v>73</v>
      </c>
      <c r="I730" s="9" t="s">
        <v>29</v>
      </c>
      <c r="J730" s="22">
        <f>SUM(J731+J732+J733+J734)</f>
        <v>20323.61</v>
      </c>
    </row>
    <row r="731" spans="1:10" ht="12.75">
      <c r="A731" s="56" t="s">
        <v>109</v>
      </c>
      <c r="B731" s="57"/>
      <c r="C731" s="58"/>
      <c r="D731" s="9" t="s">
        <v>37</v>
      </c>
      <c r="E731" s="9" t="s">
        <v>38</v>
      </c>
      <c r="F731" s="9" t="s">
        <v>72</v>
      </c>
      <c r="G731" s="9" t="s">
        <v>39</v>
      </c>
      <c r="H731" s="9" t="s">
        <v>73</v>
      </c>
      <c r="I731" s="9" t="s">
        <v>29</v>
      </c>
      <c r="J731" s="14">
        <v>10560</v>
      </c>
    </row>
    <row r="732" spans="1:10" ht="12.75">
      <c r="A732" s="56" t="s">
        <v>110</v>
      </c>
      <c r="B732" s="57"/>
      <c r="C732" s="58"/>
      <c r="D732" s="9" t="s">
        <v>37</v>
      </c>
      <c r="E732" s="9" t="s">
        <v>38</v>
      </c>
      <c r="F732" s="9" t="s">
        <v>72</v>
      </c>
      <c r="G732" s="9" t="s">
        <v>39</v>
      </c>
      <c r="H732" s="9" t="s">
        <v>73</v>
      </c>
      <c r="I732" s="9" t="s">
        <v>29</v>
      </c>
      <c r="J732" s="14">
        <v>4673.61</v>
      </c>
    </row>
    <row r="733" spans="1:10" ht="12.75">
      <c r="A733" s="56" t="s">
        <v>111</v>
      </c>
      <c r="B733" s="57"/>
      <c r="C733" s="58"/>
      <c r="D733" s="9" t="s">
        <v>37</v>
      </c>
      <c r="E733" s="9" t="s">
        <v>38</v>
      </c>
      <c r="F733" s="9" t="s">
        <v>72</v>
      </c>
      <c r="G733" s="9" t="s">
        <v>39</v>
      </c>
      <c r="H733" s="9" t="s">
        <v>73</v>
      </c>
      <c r="I733" s="9" t="s">
        <v>29</v>
      </c>
      <c r="J733" s="14">
        <v>2050</v>
      </c>
    </row>
    <row r="734" spans="1:10" ht="12.75">
      <c r="A734" s="56" t="s">
        <v>112</v>
      </c>
      <c r="B734" s="57"/>
      <c r="C734" s="58"/>
      <c r="D734" s="9" t="s">
        <v>37</v>
      </c>
      <c r="E734" s="9" t="s">
        <v>38</v>
      </c>
      <c r="F734" s="9" t="s">
        <v>72</v>
      </c>
      <c r="G734" s="9" t="s">
        <v>39</v>
      </c>
      <c r="H734" s="9" t="s">
        <v>73</v>
      </c>
      <c r="I734" s="9" t="s">
        <v>29</v>
      </c>
      <c r="J734" s="14">
        <v>3040</v>
      </c>
    </row>
    <row r="735" spans="1:10" ht="12.75">
      <c r="A735" s="56" t="s">
        <v>85</v>
      </c>
      <c r="B735" s="57"/>
      <c r="C735" s="58"/>
      <c r="D735" s="9" t="s">
        <v>37</v>
      </c>
      <c r="E735" s="9" t="s">
        <v>38</v>
      </c>
      <c r="F735" s="9" t="s">
        <v>72</v>
      </c>
      <c r="G735" s="9" t="s">
        <v>39</v>
      </c>
      <c r="H735" s="9" t="s">
        <v>73</v>
      </c>
      <c r="I735" s="9" t="s">
        <v>75</v>
      </c>
      <c r="J735" s="22">
        <f>SUM(J736)</f>
        <v>163661</v>
      </c>
    </row>
    <row r="736" spans="1:10" ht="12.75">
      <c r="A736" s="56" t="s">
        <v>86</v>
      </c>
      <c r="B736" s="57"/>
      <c r="C736" s="58"/>
      <c r="D736" s="9" t="s">
        <v>37</v>
      </c>
      <c r="E736" s="9" t="s">
        <v>38</v>
      </c>
      <c r="F736" s="9" t="s">
        <v>72</v>
      </c>
      <c r="G736" s="9" t="s">
        <v>39</v>
      </c>
      <c r="H736" s="9" t="s">
        <v>73</v>
      </c>
      <c r="I736" s="9" t="s">
        <v>75</v>
      </c>
      <c r="J736" s="14">
        <v>163661</v>
      </c>
    </row>
    <row r="737" spans="1:10" ht="12.75">
      <c r="A737" s="56" t="s">
        <v>87</v>
      </c>
      <c r="B737" s="57"/>
      <c r="C737" s="58"/>
      <c r="D737" s="9" t="s">
        <v>37</v>
      </c>
      <c r="E737" s="9" t="s">
        <v>38</v>
      </c>
      <c r="F737" s="9" t="s">
        <v>72</v>
      </c>
      <c r="G737" s="9" t="s">
        <v>39</v>
      </c>
      <c r="H737" s="9" t="s">
        <v>73</v>
      </c>
      <c r="I737" s="9" t="s">
        <v>31</v>
      </c>
      <c r="J737" s="22">
        <f>SUM(J738+J739+J740)</f>
        <v>24136.2</v>
      </c>
    </row>
    <row r="738" spans="1:10" ht="12.75">
      <c r="A738" s="56" t="s">
        <v>114</v>
      </c>
      <c r="B738" s="57"/>
      <c r="C738" s="58"/>
      <c r="D738" s="9" t="s">
        <v>37</v>
      </c>
      <c r="E738" s="9" t="s">
        <v>38</v>
      </c>
      <c r="F738" s="9" t="s">
        <v>72</v>
      </c>
      <c r="G738" s="9" t="s">
        <v>39</v>
      </c>
      <c r="H738" s="9" t="s">
        <v>73</v>
      </c>
      <c r="I738" s="9" t="s">
        <v>31</v>
      </c>
      <c r="J738" s="14">
        <v>9845</v>
      </c>
    </row>
    <row r="739" spans="1:10" ht="12.75">
      <c r="A739" s="56" t="s">
        <v>115</v>
      </c>
      <c r="B739" s="57"/>
      <c r="C739" s="58"/>
      <c r="D739" s="9" t="s">
        <v>37</v>
      </c>
      <c r="E739" s="9" t="s">
        <v>38</v>
      </c>
      <c r="F739" s="9" t="s">
        <v>72</v>
      </c>
      <c r="G739" s="9" t="s">
        <v>39</v>
      </c>
      <c r="H739" s="9" t="s">
        <v>73</v>
      </c>
      <c r="I739" s="9" t="s">
        <v>31</v>
      </c>
      <c r="J739" s="14">
        <v>3980</v>
      </c>
    </row>
    <row r="740" spans="1:10" ht="12.75">
      <c r="A740" s="56" t="s">
        <v>116</v>
      </c>
      <c r="B740" s="57"/>
      <c r="C740" s="58"/>
      <c r="D740" s="9" t="s">
        <v>37</v>
      </c>
      <c r="E740" s="9" t="s">
        <v>38</v>
      </c>
      <c r="F740" s="9" t="s">
        <v>72</v>
      </c>
      <c r="G740" s="9" t="s">
        <v>39</v>
      </c>
      <c r="H740" s="9" t="s">
        <v>73</v>
      </c>
      <c r="I740" s="9" t="s">
        <v>31</v>
      </c>
      <c r="J740" s="14">
        <v>10311.2</v>
      </c>
    </row>
    <row r="741" spans="1:10" ht="12.75">
      <c r="A741" s="62" t="s">
        <v>68</v>
      </c>
      <c r="B741" s="63"/>
      <c r="C741" s="64"/>
      <c r="D741" s="9"/>
      <c r="E741" s="9"/>
      <c r="F741" s="9"/>
      <c r="G741" s="9"/>
      <c r="H741" s="9"/>
      <c r="I741" s="9"/>
      <c r="J741" s="22">
        <f>SUM(J723+J724+J726+J727+J728+J730+J735+J737)</f>
        <v>10876841.719999999</v>
      </c>
    </row>
    <row r="742" spans="1:10" ht="12.75">
      <c r="A742" s="56" t="s">
        <v>69</v>
      </c>
      <c r="B742" s="57"/>
      <c r="C742" s="58"/>
      <c r="D742" s="9" t="s">
        <v>37</v>
      </c>
      <c r="E742" s="9" t="s">
        <v>38</v>
      </c>
      <c r="F742" s="9" t="s">
        <v>70</v>
      </c>
      <c r="G742" s="9" t="s">
        <v>39</v>
      </c>
      <c r="H742" s="9" t="s">
        <v>71</v>
      </c>
      <c r="I742" s="9" t="s">
        <v>12</v>
      </c>
      <c r="J742" s="14">
        <v>41874.87</v>
      </c>
    </row>
    <row r="743" spans="1:10" ht="23.25" customHeight="1">
      <c r="A743" s="56" t="s">
        <v>15</v>
      </c>
      <c r="B743" s="57"/>
      <c r="C743" s="58"/>
      <c r="D743" s="9" t="s">
        <v>37</v>
      </c>
      <c r="E743" s="9" t="s">
        <v>38</v>
      </c>
      <c r="F743" s="9" t="s">
        <v>70</v>
      </c>
      <c r="G743" s="9" t="s">
        <v>39</v>
      </c>
      <c r="H743" s="9" t="s">
        <v>71</v>
      </c>
      <c r="I743" s="9" t="s">
        <v>14</v>
      </c>
      <c r="J743" s="14">
        <v>14146.2</v>
      </c>
    </row>
    <row r="744" spans="1:10" ht="12.75">
      <c r="A744" s="61" t="s">
        <v>68</v>
      </c>
      <c r="B744" s="61"/>
      <c r="C744" s="61"/>
      <c r="D744" s="9"/>
      <c r="E744" s="9"/>
      <c r="F744" s="9"/>
      <c r="G744" s="9"/>
      <c r="H744" s="9"/>
      <c r="I744" s="9"/>
      <c r="J744" s="22">
        <f>SUM(J742:J743)</f>
        <v>56021.07000000001</v>
      </c>
    </row>
    <row r="745" spans="1:10" ht="12.75">
      <c r="A745" s="56" t="s">
        <v>188</v>
      </c>
      <c r="B745" s="57"/>
      <c r="C745" s="58"/>
      <c r="D745" s="9" t="s">
        <v>37</v>
      </c>
      <c r="E745" s="9" t="s">
        <v>38</v>
      </c>
      <c r="F745" s="9" t="s">
        <v>189</v>
      </c>
      <c r="G745" s="9" t="s">
        <v>39</v>
      </c>
      <c r="H745" s="9" t="s">
        <v>190</v>
      </c>
      <c r="I745" s="9" t="s">
        <v>12</v>
      </c>
      <c r="J745" s="14">
        <v>230996</v>
      </c>
    </row>
    <row r="746" spans="1:10" ht="20.25" customHeight="1">
      <c r="A746" s="56" t="s">
        <v>15</v>
      </c>
      <c r="B746" s="57"/>
      <c r="C746" s="58"/>
      <c r="D746" s="9" t="s">
        <v>37</v>
      </c>
      <c r="E746" s="9" t="s">
        <v>38</v>
      </c>
      <c r="F746" s="9" t="s">
        <v>189</v>
      </c>
      <c r="G746" s="9" t="s">
        <v>39</v>
      </c>
      <c r="H746" s="9" t="s">
        <v>190</v>
      </c>
      <c r="I746" s="9" t="s">
        <v>14</v>
      </c>
      <c r="J746" s="14">
        <v>79000</v>
      </c>
    </row>
    <row r="747" spans="1:10" ht="12.75">
      <c r="A747" s="62" t="s">
        <v>68</v>
      </c>
      <c r="B747" s="63"/>
      <c r="C747" s="64"/>
      <c r="D747" s="9"/>
      <c r="E747" s="9"/>
      <c r="F747" s="9"/>
      <c r="G747" s="9"/>
      <c r="H747" s="9"/>
      <c r="I747" s="9"/>
      <c r="J747" s="22">
        <f>SUM(J745:J746)</f>
        <v>309996</v>
      </c>
    </row>
    <row r="748" spans="1:10" ht="12.75">
      <c r="A748" s="65" t="s">
        <v>162</v>
      </c>
      <c r="B748" s="66"/>
      <c r="C748" s="67"/>
      <c r="D748" s="9" t="s">
        <v>37</v>
      </c>
      <c r="E748" s="9" t="s">
        <v>38</v>
      </c>
      <c r="F748" s="9" t="s">
        <v>163</v>
      </c>
      <c r="G748" s="9" t="s">
        <v>60</v>
      </c>
      <c r="H748" s="9"/>
      <c r="I748" s="9" t="s">
        <v>29</v>
      </c>
      <c r="J748" s="14">
        <v>13793</v>
      </c>
    </row>
    <row r="749" spans="1:10" ht="12.75">
      <c r="A749" s="65" t="s">
        <v>164</v>
      </c>
      <c r="B749" s="66"/>
      <c r="C749" s="67"/>
      <c r="D749" s="9" t="s">
        <v>37</v>
      </c>
      <c r="E749" s="9" t="s">
        <v>38</v>
      </c>
      <c r="F749" s="9" t="s">
        <v>163</v>
      </c>
      <c r="G749" s="9" t="s">
        <v>60</v>
      </c>
      <c r="H749" s="9"/>
      <c r="I749" s="9" t="s">
        <v>29</v>
      </c>
      <c r="J749" s="14">
        <v>13793</v>
      </c>
    </row>
    <row r="750" spans="1:10" ht="12.75">
      <c r="A750" s="62" t="s">
        <v>68</v>
      </c>
      <c r="B750" s="63"/>
      <c r="C750" s="64"/>
      <c r="D750" s="9" t="s">
        <v>37</v>
      </c>
      <c r="E750" s="9" t="s">
        <v>38</v>
      </c>
      <c r="F750" s="9" t="s">
        <v>163</v>
      </c>
      <c r="G750" s="9" t="s">
        <v>60</v>
      </c>
      <c r="H750" s="9"/>
      <c r="I750" s="9" t="s">
        <v>29</v>
      </c>
      <c r="J750" s="22">
        <v>13793</v>
      </c>
    </row>
    <row r="751" spans="1:10" ht="12.75">
      <c r="A751" s="68" t="s">
        <v>107</v>
      </c>
      <c r="B751" s="69"/>
      <c r="C751" s="70"/>
      <c r="D751" s="9"/>
      <c r="E751" s="9"/>
      <c r="F751" s="9"/>
      <c r="G751" s="9"/>
      <c r="H751" s="9"/>
      <c r="I751" s="9"/>
      <c r="J751" s="22">
        <f>SUM(J722+J741+J744+J750+J747)</f>
        <v>13952804.62</v>
      </c>
    </row>
    <row r="752" spans="1:10" ht="23.25" customHeight="1">
      <c r="A752" s="60" t="s">
        <v>105</v>
      </c>
      <c r="B752" s="60"/>
      <c r="C752" s="60"/>
      <c r="D752" s="9" t="s">
        <v>37</v>
      </c>
      <c r="E752" s="9" t="s">
        <v>38</v>
      </c>
      <c r="F752" s="9" t="s">
        <v>106</v>
      </c>
      <c r="G752" s="9" t="s">
        <v>60</v>
      </c>
      <c r="H752" s="9" t="s">
        <v>40</v>
      </c>
      <c r="I752" s="9" t="s">
        <v>28</v>
      </c>
      <c r="J752" s="14">
        <v>1726760</v>
      </c>
    </row>
    <row r="753" spans="1:10" ht="21.75" customHeight="1">
      <c r="A753" s="56" t="s">
        <v>85</v>
      </c>
      <c r="B753" s="57"/>
      <c r="C753" s="58"/>
      <c r="D753" s="9" t="s">
        <v>37</v>
      </c>
      <c r="E753" s="9" t="s">
        <v>38</v>
      </c>
      <c r="F753" s="9" t="s">
        <v>165</v>
      </c>
      <c r="G753" s="9" t="s">
        <v>60</v>
      </c>
      <c r="H753" s="9" t="s">
        <v>40</v>
      </c>
      <c r="I753" s="9" t="s">
        <v>75</v>
      </c>
      <c r="J753" s="14">
        <v>37000</v>
      </c>
    </row>
    <row r="754" spans="1:10" ht="24" customHeight="1">
      <c r="A754" s="56" t="s">
        <v>166</v>
      </c>
      <c r="B754" s="57"/>
      <c r="C754" s="58"/>
      <c r="D754" s="9" t="s">
        <v>37</v>
      </c>
      <c r="E754" s="9" t="s">
        <v>38</v>
      </c>
      <c r="F754" s="9" t="s">
        <v>165</v>
      </c>
      <c r="G754" s="9" t="s">
        <v>60</v>
      </c>
      <c r="H754" s="9" t="s">
        <v>40</v>
      </c>
      <c r="I754" s="9" t="s">
        <v>31</v>
      </c>
      <c r="J754" s="14">
        <v>37938</v>
      </c>
    </row>
    <row r="755" spans="1:10" ht="25.5" customHeight="1">
      <c r="A755" s="56" t="s">
        <v>166</v>
      </c>
      <c r="B755" s="57"/>
      <c r="C755" s="58"/>
      <c r="D755" s="9" t="s">
        <v>37</v>
      </c>
      <c r="E755" s="9" t="s">
        <v>182</v>
      </c>
      <c r="F755" s="9" t="s">
        <v>181</v>
      </c>
      <c r="G755" s="9" t="s">
        <v>39</v>
      </c>
      <c r="H755" s="9" t="s">
        <v>183</v>
      </c>
      <c r="I755" s="9" t="s">
        <v>31</v>
      </c>
      <c r="J755" s="14">
        <v>129600</v>
      </c>
    </row>
    <row r="756" spans="1:10" ht="24" customHeight="1">
      <c r="A756" s="56" t="s">
        <v>172</v>
      </c>
      <c r="B756" s="57"/>
      <c r="C756" s="58"/>
      <c r="D756" s="9" t="s">
        <v>37</v>
      </c>
      <c r="E756" s="9" t="s">
        <v>173</v>
      </c>
      <c r="F756" s="9" t="s">
        <v>174</v>
      </c>
      <c r="G756" s="9" t="s">
        <v>60</v>
      </c>
      <c r="H756" s="9" t="s">
        <v>40</v>
      </c>
      <c r="I756" s="9" t="s">
        <v>31</v>
      </c>
      <c r="J756" s="14">
        <v>3726.04</v>
      </c>
    </row>
    <row r="757" spans="1:10" ht="26.25" customHeight="1">
      <c r="A757" s="56" t="s">
        <v>85</v>
      </c>
      <c r="B757" s="57"/>
      <c r="C757" s="58"/>
      <c r="D757" s="9" t="s">
        <v>37</v>
      </c>
      <c r="E757" s="9" t="s">
        <v>38</v>
      </c>
      <c r="F757" s="9" t="s">
        <v>50</v>
      </c>
      <c r="G757" s="9" t="s">
        <v>39</v>
      </c>
      <c r="H757" s="9" t="s">
        <v>12</v>
      </c>
      <c r="I757" s="9" t="s">
        <v>75</v>
      </c>
      <c r="J757" s="14">
        <v>35000</v>
      </c>
    </row>
    <row r="758" spans="1:10" ht="0.75" customHeight="1">
      <c r="A758" s="59"/>
      <c r="B758" s="59"/>
      <c r="C758" s="59"/>
      <c r="D758" s="9"/>
      <c r="E758" s="9"/>
      <c r="F758" s="9"/>
      <c r="G758" s="9"/>
      <c r="H758" s="9"/>
      <c r="I758" s="9"/>
      <c r="J758" s="14"/>
    </row>
    <row r="759" spans="1:10" ht="12.75">
      <c r="A759" s="60" t="s">
        <v>35</v>
      </c>
      <c r="B759" s="60"/>
      <c r="C759" s="60"/>
      <c r="D759" s="9" t="s">
        <v>37</v>
      </c>
      <c r="E759" s="9" t="s">
        <v>38</v>
      </c>
      <c r="F759" s="9" t="s">
        <v>204</v>
      </c>
      <c r="G759" s="9" t="s">
        <v>39</v>
      </c>
      <c r="H759" s="9" t="s">
        <v>205</v>
      </c>
      <c r="I759" s="9" t="s">
        <v>30</v>
      </c>
      <c r="J759" s="22">
        <f>SUM(J760)</f>
        <v>60000</v>
      </c>
    </row>
    <row r="760" spans="1:10" ht="22.5" customHeight="1">
      <c r="A760" s="50" t="s">
        <v>206</v>
      </c>
      <c r="B760" s="51"/>
      <c r="C760" s="52"/>
      <c r="D760" s="9" t="s">
        <v>37</v>
      </c>
      <c r="E760" s="9" t="s">
        <v>38</v>
      </c>
      <c r="F760" s="9" t="s">
        <v>204</v>
      </c>
      <c r="G760" s="9" t="s">
        <v>39</v>
      </c>
      <c r="H760" s="9" t="s">
        <v>205</v>
      </c>
      <c r="I760" s="9" t="s">
        <v>30</v>
      </c>
      <c r="J760" s="14">
        <v>60000</v>
      </c>
    </row>
    <row r="761" spans="1:10" ht="12.75">
      <c r="A761" s="53" t="s">
        <v>16</v>
      </c>
      <c r="B761" s="54"/>
      <c r="C761" s="55"/>
      <c r="D761" s="11"/>
      <c r="E761" s="9"/>
      <c r="F761" s="11"/>
      <c r="G761" s="11"/>
      <c r="H761" s="11"/>
      <c r="I761" s="11"/>
      <c r="J761" s="10">
        <f>SUM(J751+J752+J753+J754+J756+J755+J757+J758+J759)</f>
        <v>15982828.659999998</v>
      </c>
    </row>
    <row r="762" spans="1:10" ht="12.75">
      <c r="A762" s="18"/>
      <c r="B762" s="18"/>
      <c r="C762" s="18"/>
      <c r="D762" s="19"/>
      <c r="E762" s="19"/>
      <c r="F762" s="19"/>
      <c r="G762" s="19"/>
      <c r="H762" s="19"/>
      <c r="I762" s="19"/>
      <c r="J762" s="21"/>
    </row>
    <row r="763" spans="5:10" ht="12.75">
      <c r="E763" s="19"/>
      <c r="J763" s="13"/>
    </row>
    <row r="764" spans="1:10" ht="12.75">
      <c r="A764" t="s">
        <v>49</v>
      </c>
      <c r="G764" s="1" t="s">
        <v>88</v>
      </c>
      <c r="H764" s="7"/>
      <c r="I764" s="3"/>
      <c r="J764" s="15"/>
    </row>
    <row r="765" spans="7:10" ht="12.75">
      <c r="G765" s="8"/>
      <c r="H765" s="8"/>
      <c r="J765" s="13"/>
    </row>
    <row r="766" spans="1:10" ht="12.75">
      <c r="A766" t="s">
        <v>48</v>
      </c>
      <c r="G766" s="1" t="s">
        <v>89</v>
      </c>
      <c r="H766" s="7"/>
      <c r="J766" s="13"/>
    </row>
    <row r="767" spans="1:10" ht="12.75">
      <c r="A767" t="s">
        <v>3</v>
      </c>
      <c r="J767" s="13"/>
    </row>
    <row r="768" spans="1:10" ht="12.75">
      <c r="A768" t="s">
        <v>4</v>
      </c>
      <c r="G768" s="17"/>
      <c r="H768" s="35" t="s">
        <v>212</v>
      </c>
      <c r="I768" s="35"/>
      <c r="J768" s="13"/>
    </row>
  </sheetData>
  <sheetProtection/>
  <mergeCells count="668">
    <mergeCell ref="A643:C643"/>
    <mergeCell ref="A641:C641"/>
    <mergeCell ref="A632:C632"/>
    <mergeCell ref="A633:C633"/>
    <mergeCell ref="A634:C634"/>
    <mergeCell ref="A635:C635"/>
    <mergeCell ref="A636:C636"/>
    <mergeCell ref="A637:C637"/>
    <mergeCell ref="A639:C639"/>
    <mergeCell ref="A640:C640"/>
    <mergeCell ref="A642:C642"/>
    <mergeCell ref="A638:C638"/>
    <mergeCell ref="A623:C623"/>
    <mergeCell ref="A624:C624"/>
    <mergeCell ref="A625:C625"/>
    <mergeCell ref="A626:C626"/>
    <mergeCell ref="A630:C630"/>
    <mergeCell ref="A631:C631"/>
    <mergeCell ref="A627:C627"/>
    <mergeCell ref="A628:C628"/>
    <mergeCell ref="A615:C615"/>
    <mergeCell ref="A621:C621"/>
    <mergeCell ref="A622:C622"/>
    <mergeCell ref="A608:C608"/>
    <mergeCell ref="A609:C609"/>
    <mergeCell ref="A616:C616"/>
    <mergeCell ref="A610:C610"/>
    <mergeCell ref="A611:C611"/>
    <mergeCell ref="A604:C604"/>
    <mergeCell ref="A605:C605"/>
    <mergeCell ref="A629:C629"/>
    <mergeCell ref="A617:C617"/>
    <mergeCell ref="A618:C618"/>
    <mergeCell ref="A619:C619"/>
    <mergeCell ref="A620:C620"/>
    <mergeCell ref="A612:C612"/>
    <mergeCell ref="A613:C613"/>
    <mergeCell ref="A614:C614"/>
    <mergeCell ref="A606:C606"/>
    <mergeCell ref="A607:C607"/>
    <mergeCell ref="A594:C594"/>
    <mergeCell ref="A595:C595"/>
    <mergeCell ref="A596:C596"/>
    <mergeCell ref="A597:C597"/>
    <mergeCell ref="A600:C600"/>
    <mergeCell ref="A601:C601"/>
    <mergeCell ref="A602:C602"/>
    <mergeCell ref="A603:C603"/>
    <mergeCell ref="A584:C584"/>
    <mergeCell ref="A585:C585"/>
    <mergeCell ref="A598:C598"/>
    <mergeCell ref="A599:C599"/>
    <mergeCell ref="A588:C588"/>
    <mergeCell ref="A589:C589"/>
    <mergeCell ref="A590:C590"/>
    <mergeCell ref="A591:C591"/>
    <mergeCell ref="A592:C592"/>
    <mergeCell ref="A593:C593"/>
    <mergeCell ref="A586:C586"/>
    <mergeCell ref="A587:C587"/>
    <mergeCell ref="A576:C576"/>
    <mergeCell ref="A577:C577"/>
    <mergeCell ref="A578:C578"/>
    <mergeCell ref="A579:C579"/>
    <mergeCell ref="A580:C580"/>
    <mergeCell ref="A581:C581"/>
    <mergeCell ref="A582:C582"/>
    <mergeCell ref="A583:C583"/>
    <mergeCell ref="A570:C570"/>
    <mergeCell ref="A571:C571"/>
    <mergeCell ref="A572:C572"/>
    <mergeCell ref="A573:C573"/>
    <mergeCell ref="A574:C574"/>
    <mergeCell ref="A575:C575"/>
    <mergeCell ref="A560:C560"/>
    <mergeCell ref="A562:C562"/>
    <mergeCell ref="A564:C564"/>
    <mergeCell ref="A566:C566"/>
    <mergeCell ref="A568:C568"/>
    <mergeCell ref="A569:C569"/>
    <mergeCell ref="A561:C561"/>
    <mergeCell ref="A565:C565"/>
    <mergeCell ref="A567:C567"/>
    <mergeCell ref="A563:C563"/>
    <mergeCell ref="A554:C554"/>
    <mergeCell ref="A555:C555"/>
    <mergeCell ref="A558:C558"/>
    <mergeCell ref="A559:C559"/>
    <mergeCell ref="A556:C556"/>
    <mergeCell ref="A557:C557"/>
    <mergeCell ref="A544:J544"/>
    <mergeCell ref="A545:I545"/>
    <mergeCell ref="A552:C553"/>
    <mergeCell ref="D552:D553"/>
    <mergeCell ref="E552:E553"/>
    <mergeCell ref="F552:F553"/>
    <mergeCell ref="I552:I553"/>
    <mergeCell ref="J552:J553"/>
    <mergeCell ref="A312:C312"/>
    <mergeCell ref="F321:G321"/>
    <mergeCell ref="A328:J328"/>
    <mergeCell ref="A329:I329"/>
    <mergeCell ref="A300:C300"/>
    <mergeCell ref="A311:C311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6:C296"/>
    <mergeCell ref="A297:C297"/>
    <mergeCell ref="A298:C298"/>
    <mergeCell ref="A299:C299"/>
    <mergeCell ref="A301:C301"/>
    <mergeCell ref="A302:C302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87:C287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71:C271"/>
    <mergeCell ref="A272:C272"/>
    <mergeCell ref="A273:C273"/>
    <mergeCell ref="A286:C286"/>
    <mergeCell ref="A285:C285"/>
    <mergeCell ref="A274:C274"/>
    <mergeCell ref="A275:C275"/>
    <mergeCell ref="A263:C263"/>
    <mergeCell ref="A264:C264"/>
    <mergeCell ref="A265:C265"/>
    <mergeCell ref="A266:C266"/>
    <mergeCell ref="A268:C268"/>
    <mergeCell ref="A269:C269"/>
    <mergeCell ref="A267:C267"/>
    <mergeCell ref="A270:C270"/>
    <mergeCell ref="A257:C257"/>
    <mergeCell ref="A258:C258"/>
    <mergeCell ref="A259:C259"/>
    <mergeCell ref="A260:C260"/>
    <mergeCell ref="A247:C247"/>
    <mergeCell ref="A248:C248"/>
    <mergeCell ref="A261:C261"/>
    <mergeCell ref="A262:C262"/>
    <mergeCell ref="A251:C251"/>
    <mergeCell ref="A252:C252"/>
    <mergeCell ref="A253:C253"/>
    <mergeCell ref="A254:C254"/>
    <mergeCell ref="A255:C255"/>
    <mergeCell ref="A256:C256"/>
    <mergeCell ref="A249:C249"/>
    <mergeCell ref="A250:C250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38:C238"/>
    <mergeCell ref="J226:J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G226:G227"/>
    <mergeCell ref="H226:H227"/>
    <mergeCell ref="I226:I227"/>
    <mergeCell ref="A237:C237"/>
    <mergeCell ref="A236:C236"/>
    <mergeCell ref="A226:C227"/>
    <mergeCell ref="D226:D227"/>
    <mergeCell ref="E226:E227"/>
    <mergeCell ref="F226:F227"/>
    <mergeCell ref="A88:C88"/>
    <mergeCell ref="F211:G211"/>
    <mergeCell ref="A218:J218"/>
    <mergeCell ref="A219:I219"/>
    <mergeCell ref="A43:C43"/>
    <mergeCell ref="A96:C96"/>
    <mergeCell ref="A94:C94"/>
    <mergeCell ref="A93:C93"/>
    <mergeCell ref="A76:C76"/>
    <mergeCell ref="A79:C79"/>
    <mergeCell ref="A90:C90"/>
    <mergeCell ref="A82:C82"/>
    <mergeCell ref="A95:C95"/>
    <mergeCell ref="A87:C87"/>
    <mergeCell ref="A52:C52"/>
    <mergeCell ref="A89:C89"/>
    <mergeCell ref="A77:C77"/>
    <mergeCell ref="A58:C58"/>
    <mergeCell ref="A81:C81"/>
    <mergeCell ref="E16:E17"/>
    <mergeCell ref="A23:C23"/>
    <mergeCell ref="A24:C24"/>
    <mergeCell ref="A25:C25"/>
    <mergeCell ref="A26:C26"/>
    <mergeCell ref="A45:C45"/>
    <mergeCell ref="A31:C31"/>
    <mergeCell ref="A30:C30"/>
    <mergeCell ref="A38:C38"/>
    <mergeCell ref="A18:C18"/>
    <mergeCell ref="A27:C27"/>
    <mergeCell ref="A28:C28"/>
    <mergeCell ref="A29:C29"/>
    <mergeCell ref="A66:C66"/>
    <mergeCell ref="A67:C67"/>
    <mergeCell ref="A65:C65"/>
    <mergeCell ref="A50:C50"/>
    <mergeCell ref="A51:C51"/>
    <mergeCell ref="A54:C54"/>
    <mergeCell ref="A46:C46"/>
    <mergeCell ref="A39:C39"/>
    <mergeCell ref="A40:C40"/>
    <mergeCell ref="A37:C37"/>
    <mergeCell ref="A41:C41"/>
    <mergeCell ref="A48:C48"/>
    <mergeCell ref="A47:C47"/>
    <mergeCell ref="F1:G1"/>
    <mergeCell ref="A8:J8"/>
    <mergeCell ref="A9:I9"/>
    <mergeCell ref="A16:C17"/>
    <mergeCell ref="D16:D17"/>
    <mergeCell ref="F16:F17"/>
    <mergeCell ref="G16:G17"/>
    <mergeCell ref="H16:H17"/>
    <mergeCell ref="I16:I17"/>
    <mergeCell ref="J16:J17"/>
    <mergeCell ref="A19:C19"/>
    <mergeCell ref="A20:C20"/>
    <mergeCell ref="A42:C42"/>
    <mergeCell ref="A32:C32"/>
    <mergeCell ref="A33:C33"/>
    <mergeCell ref="A34:C34"/>
    <mergeCell ref="A35:C35"/>
    <mergeCell ref="A36:C36"/>
    <mergeCell ref="A21:C21"/>
    <mergeCell ref="A22:C22"/>
    <mergeCell ref="A69:C69"/>
    <mergeCell ref="A72:C72"/>
    <mergeCell ref="A73:C73"/>
    <mergeCell ref="A74:C74"/>
    <mergeCell ref="A78:C78"/>
    <mergeCell ref="A71:C71"/>
    <mergeCell ref="A70:C70"/>
    <mergeCell ref="A80:C80"/>
    <mergeCell ref="A75:C75"/>
    <mergeCell ref="A49:C49"/>
    <mergeCell ref="A59:C59"/>
    <mergeCell ref="A68:C68"/>
    <mergeCell ref="A60:C60"/>
    <mergeCell ref="A61:C61"/>
    <mergeCell ref="A62:C62"/>
    <mergeCell ref="A63:C63"/>
    <mergeCell ref="A53:C53"/>
    <mergeCell ref="A55:C55"/>
    <mergeCell ref="A57:C57"/>
    <mergeCell ref="A91:C91"/>
    <mergeCell ref="A92:C92"/>
    <mergeCell ref="A97:C97"/>
    <mergeCell ref="A44:C44"/>
    <mergeCell ref="A83:C83"/>
    <mergeCell ref="A84:C84"/>
    <mergeCell ref="A85:C85"/>
    <mergeCell ref="A86:C86"/>
    <mergeCell ref="A56:C56"/>
    <mergeCell ref="A64:C64"/>
    <mergeCell ref="F106:G106"/>
    <mergeCell ref="A113:J113"/>
    <mergeCell ref="A114:I114"/>
    <mergeCell ref="A121:C122"/>
    <mergeCell ref="D121:D122"/>
    <mergeCell ref="E121:E122"/>
    <mergeCell ref="F121:F122"/>
    <mergeCell ref="G121:G122"/>
    <mergeCell ref="H121:H122"/>
    <mergeCell ref="I121:I122"/>
    <mergeCell ref="J121:J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200:C200"/>
    <mergeCell ref="A201:C201"/>
    <mergeCell ref="A194:C194"/>
    <mergeCell ref="A195:C195"/>
    <mergeCell ref="A196:C196"/>
    <mergeCell ref="A197:C197"/>
    <mergeCell ref="A198:C198"/>
    <mergeCell ref="A199:C199"/>
    <mergeCell ref="I336:I337"/>
    <mergeCell ref="J336:J337"/>
    <mergeCell ref="A338:C338"/>
    <mergeCell ref="A339:C339"/>
    <mergeCell ref="E336:E337"/>
    <mergeCell ref="F336:F337"/>
    <mergeCell ref="G336:G337"/>
    <mergeCell ref="H336:H337"/>
    <mergeCell ref="A336:C337"/>
    <mergeCell ref="D336:D337"/>
    <mergeCell ref="A340:C340"/>
    <mergeCell ref="A341:C341"/>
    <mergeCell ref="A342:C342"/>
    <mergeCell ref="A348:C348"/>
    <mergeCell ref="A343:C343"/>
    <mergeCell ref="A344:C344"/>
    <mergeCell ref="A345:C345"/>
    <mergeCell ref="A346:C346"/>
    <mergeCell ref="A347:C347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F429:G429"/>
    <mergeCell ref="A436:J436"/>
    <mergeCell ref="A437:I437"/>
    <mergeCell ref="A444:C445"/>
    <mergeCell ref="D444:D445"/>
    <mergeCell ref="E444:E445"/>
    <mergeCell ref="F444:F445"/>
    <mergeCell ref="G444:G445"/>
    <mergeCell ref="H444:H445"/>
    <mergeCell ref="I444:I445"/>
    <mergeCell ref="J444:J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95:C495"/>
    <mergeCell ref="A502:C502"/>
    <mergeCell ref="A503:C503"/>
    <mergeCell ref="A504:C504"/>
    <mergeCell ref="A505:C505"/>
    <mergeCell ref="A496:C496"/>
    <mergeCell ref="A497:C497"/>
    <mergeCell ref="A498:C498"/>
    <mergeCell ref="A499:C499"/>
    <mergeCell ref="A500:C500"/>
    <mergeCell ref="A501:C501"/>
    <mergeCell ref="A506:C506"/>
    <mergeCell ref="A507:C507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23:C523"/>
    <mergeCell ref="F654:G654"/>
    <mergeCell ref="A661:J661"/>
    <mergeCell ref="A524:C524"/>
    <mergeCell ref="A525:C525"/>
    <mergeCell ref="A526:C526"/>
    <mergeCell ref="A528:C528"/>
    <mergeCell ref="G552:G553"/>
    <mergeCell ref="H552:H553"/>
    <mergeCell ref="A527:C527"/>
    <mergeCell ref="F537:G537"/>
    <mergeCell ref="A662:I662"/>
    <mergeCell ref="A669:C670"/>
    <mergeCell ref="D669:D670"/>
    <mergeCell ref="E669:E670"/>
    <mergeCell ref="F669:F670"/>
    <mergeCell ref="G669:G670"/>
    <mergeCell ref="H669:H670"/>
    <mergeCell ref="I669:I670"/>
    <mergeCell ref="J669:J670"/>
    <mergeCell ref="A671:C671"/>
    <mergeCell ref="A672:C672"/>
    <mergeCell ref="A673:C673"/>
    <mergeCell ref="A674:C674"/>
    <mergeCell ref="A675:C675"/>
    <mergeCell ref="A687:C687"/>
    <mergeCell ref="A676:C676"/>
    <mergeCell ref="A677:C677"/>
    <mergeCell ref="A678:C678"/>
    <mergeCell ref="A679:C679"/>
    <mergeCell ref="A680:C680"/>
    <mergeCell ref="A681:C681"/>
    <mergeCell ref="A692:C692"/>
    <mergeCell ref="A682:C682"/>
    <mergeCell ref="A683:C683"/>
    <mergeCell ref="A684:C684"/>
    <mergeCell ref="A685:C685"/>
    <mergeCell ref="A686:C686"/>
    <mergeCell ref="A688:C688"/>
    <mergeCell ref="A689:C689"/>
    <mergeCell ref="A690:C690"/>
    <mergeCell ref="A691:C691"/>
    <mergeCell ref="A693:C693"/>
    <mergeCell ref="A694:C694"/>
    <mergeCell ref="A695:C695"/>
    <mergeCell ref="A696:C696"/>
    <mergeCell ref="A697:C697"/>
    <mergeCell ref="A698:C698"/>
    <mergeCell ref="A699:C699"/>
    <mergeCell ref="A700:C700"/>
    <mergeCell ref="A701:C701"/>
    <mergeCell ref="A702:C702"/>
    <mergeCell ref="A703:C703"/>
    <mergeCell ref="A704:C704"/>
    <mergeCell ref="A705:C705"/>
    <mergeCell ref="A707:C707"/>
    <mergeCell ref="A709:C709"/>
    <mergeCell ref="A710:C710"/>
    <mergeCell ref="A711:C711"/>
    <mergeCell ref="A712:C712"/>
    <mergeCell ref="A706:C706"/>
    <mergeCell ref="A708:C708"/>
    <mergeCell ref="A713:C713"/>
    <mergeCell ref="A714:C714"/>
    <mergeCell ref="A715:C715"/>
    <mergeCell ref="A716:C716"/>
    <mergeCell ref="A717:C717"/>
    <mergeCell ref="A718:C718"/>
    <mergeCell ref="A719:C719"/>
    <mergeCell ref="A720:C720"/>
    <mergeCell ref="A721:C721"/>
    <mergeCell ref="A722:C722"/>
    <mergeCell ref="A723:C723"/>
    <mergeCell ref="A724:C724"/>
    <mergeCell ref="A725:C725"/>
    <mergeCell ref="A726:C726"/>
    <mergeCell ref="A727:C727"/>
    <mergeCell ref="A728:C728"/>
    <mergeCell ref="A729:C729"/>
    <mergeCell ref="A730:C730"/>
    <mergeCell ref="A731:C731"/>
    <mergeCell ref="A732:C732"/>
    <mergeCell ref="A733:C733"/>
    <mergeCell ref="A734:C734"/>
    <mergeCell ref="A735:C735"/>
    <mergeCell ref="A736:C736"/>
    <mergeCell ref="A748:C748"/>
    <mergeCell ref="A737:C737"/>
    <mergeCell ref="A738:C738"/>
    <mergeCell ref="A739:C739"/>
    <mergeCell ref="A740:C740"/>
    <mergeCell ref="A741:C741"/>
    <mergeCell ref="A742:C742"/>
    <mergeCell ref="A753:C753"/>
    <mergeCell ref="A743:C743"/>
    <mergeCell ref="A744:C744"/>
    <mergeCell ref="A745:C745"/>
    <mergeCell ref="A746:C746"/>
    <mergeCell ref="A747:C747"/>
    <mergeCell ref="A749:C749"/>
    <mergeCell ref="A750:C750"/>
    <mergeCell ref="A751:C751"/>
    <mergeCell ref="A752:C752"/>
    <mergeCell ref="A760:C760"/>
    <mergeCell ref="A761:C761"/>
    <mergeCell ref="A754:C754"/>
    <mergeCell ref="A755:C755"/>
    <mergeCell ref="A756:C756"/>
    <mergeCell ref="A757:C757"/>
    <mergeCell ref="A758:C758"/>
    <mergeCell ref="A759:C759"/>
  </mergeCells>
  <printOptions/>
  <pageMargins left="0.7874015748031497" right="0.3937007874015748" top="0.43" bottom="0.62" header="0.45" footer="0.6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50"/>
  <sheetViews>
    <sheetView zoomScalePageLayoutView="0" workbookViewId="0" topLeftCell="A1">
      <selection activeCell="E6" sqref="E6:F38"/>
    </sheetView>
  </sheetViews>
  <sheetFormatPr defaultColWidth="9.00390625" defaultRowHeight="12.75"/>
  <cols>
    <col min="1" max="1" width="53.875" style="0" customWidth="1"/>
    <col min="2" max="2" width="9.875" style="0" customWidth="1"/>
  </cols>
  <sheetData>
    <row r="4" spans="1:5" ht="12.75">
      <c r="A4" s="6"/>
      <c r="B4" s="6" t="s">
        <v>155</v>
      </c>
      <c r="C4" s="6" t="s">
        <v>124</v>
      </c>
      <c r="D4" s="6" t="s">
        <v>157</v>
      </c>
      <c r="E4" s="6" t="s">
        <v>158</v>
      </c>
    </row>
    <row r="5" spans="1:5" ht="12.75">
      <c r="A5" s="6"/>
      <c r="B5" s="6"/>
      <c r="C5" s="6"/>
      <c r="D5" s="6"/>
      <c r="E5" s="6"/>
    </row>
    <row r="6" spans="1:5" ht="13.5" customHeight="1">
      <c r="A6" s="6" t="s">
        <v>121</v>
      </c>
      <c r="B6" s="6">
        <v>23500</v>
      </c>
      <c r="C6" s="6">
        <v>1</v>
      </c>
      <c r="D6" s="6">
        <v>3</v>
      </c>
      <c r="E6" s="6">
        <f>SUM(B6*C6*D6)</f>
        <v>70500</v>
      </c>
    </row>
    <row r="7" spans="1:5" ht="13.5" customHeight="1">
      <c r="A7" s="6" t="s">
        <v>122</v>
      </c>
      <c r="B7" s="6">
        <v>26600</v>
      </c>
      <c r="C7" s="6">
        <v>1</v>
      </c>
      <c r="D7" s="6">
        <v>3</v>
      </c>
      <c r="E7" s="6">
        <f aca="true" t="shared" si="0" ref="E7:E39">SUM(B7*C7*D7)</f>
        <v>79800</v>
      </c>
    </row>
    <row r="8" spans="1:5" ht="13.5" customHeight="1">
      <c r="A8" s="29" t="s">
        <v>123</v>
      </c>
      <c r="B8" s="6">
        <v>1330</v>
      </c>
      <c r="C8" s="6">
        <v>15</v>
      </c>
      <c r="D8" s="6">
        <v>3</v>
      </c>
      <c r="E8" s="6">
        <f t="shared" si="0"/>
        <v>59850</v>
      </c>
    </row>
    <row r="9" spans="1:5" ht="13.5" customHeight="1">
      <c r="A9" s="29" t="s">
        <v>125</v>
      </c>
      <c r="B9" s="6">
        <v>735</v>
      </c>
      <c r="C9" s="6">
        <v>30</v>
      </c>
      <c r="D9" s="6">
        <v>3</v>
      </c>
      <c r="E9" s="6">
        <f t="shared" si="0"/>
        <v>66150</v>
      </c>
    </row>
    <row r="10" spans="1:5" ht="13.5" customHeight="1">
      <c r="A10" s="29" t="s">
        <v>126</v>
      </c>
      <c r="B10" s="6">
        <v>2600</v>
      </c>
      <c r="C10" s="6">
        <v>1</v>
      </c>
      <c r="D10" s="6">
        <v>3</v>
      </c>
      <c r="E10" s="6">
        <f t="shared" si="0"/>
        <v>7800</v>
      </c>
    </row>
    <row r="11" spans="1:5" ht="13.5" customHeight="1">
      <c r="A11" s="29" t="s">
        <v>127</v>
      </c>
      <c r="B11" s="6">
        <v>510</v>
      </c>
      <c r="C11" s="6">
        <v>1</v>
      </c>
      <c r="D11" s="6">
        <v>3</v>
      </c>
      <c r="E11" s="6">
        <f t="shared" si="0"/>
        <v>1530</v>
      </c>
    </row>
    <row r="12" spans="1:5" ht="13.5" customHeight="1">
      <c r="A12" s="29" t="s">
        <v>128</v>
      </c>
      <c r="B12" s="6">
        <v>6600</v>
      </c>
      <c r="C12" s="6">
        <v>1</v>
      </c>
      <c r="D12" s="6">
        <v>3</v>
      </c>
      <c r="E12" s="6">
        <f t="shared" si="0"/>
        <v>19800</v>
      </c>
    </row>
    <row r="13" spans="1:5" ht="13.5" customHeight="1">
      <c r="A13" s="29" t="s">
        <v>156</v>
      </c>
      <c r="B13" s="6"/>
      <c r="C13" s="6"/>
      <c r="D13" s="6"/>
      <c r="E13" s="6">
        <f t="shared" si="0"/>
        <v>0</v>
      </c>
    </row>
    <row r="14" spans="1:5" ht="13.5" customHeight="1">
      <c r="A14" s="29" t="s">
        <v>141</v>
      </c>
      <c r="B14" s="6">
        <v>2080</v>
      </c>
      <c r="C14" s="6">
        <v>1</v>
      </c>
      <c r="D14" s="6">
        <v>3</v>
      </c>
      <c r="E14" s="6">
        <f t="shared" si="0"/>
        <v>6240</v>
      </c>
    </row>
    <row r="15" spans="1:5" ht="13.5" customHeight="1">
      <c r="A15" s="29" t="s">
        <v>142</v>
      </c>
      <c r="B15" s="6">
        <v>550</v>
      </c>
      <c r="C15" s="6">
        <v>1</v>
      </c>
      <c r="D15" s="6">
        <v>3</v>
      </c>
      <c r="E15" s="6">
        <f t="shared" si="0"/>
        <v>1650</v>
      </c>
    </row>
    <row r="16" spans="1:5" ht="13.5" customHeight="1">
      <c r="A16" s="29" t="s">
        <v>143</v>
      </c>
      <c r="B16" s="6">
        <v>10</v>
      </c>
      <c r="C16" s="6">
        <v>16</v>
      </c>
      <c r="D16" s="6">
        <v>3</v>
      </c>
      <c r="E16" s="6">
        <f t="shared" si="0"/>
        <v>480</v>
      </c>
    </row>
    <row r="17" spans="1:5" ht="13.5" customHeight="1">
      <c r="A17" s="29" t="s">
        <v>144</v>
      </c>
      <c r="B17" s="6">
        <v>67</v>
      </c>
      <c r="C17" s="6">
        <v>1</v>
      </c>
      <c r="D17" s="6">
        <v>3</v>
      </c>
      <c r="E17" s="6">
        <f t="shared" si="0"/>
        <v>201</v>
      </c>
    </row>
    <row r="18" spans="1:5" ht="13.5" customHeight="1">
      <c r="A18" s="29" t="s">
        <v>145</v>
      </c>
      <c r="B18" s="6">
        <v>16</v>
      </c>
      <c r="C18" s="6">
        <v>1</v>
      </c>
      <c r="D18" s="6">
        <v>3</v>
      </c>
      <c r="E18" s="6">
        <f t="shared" si="0"/>
        <v>48</v>
      </c>
    </row>
    <row r="19" spans="1:5" ht="13.5" customHeight="1">
      <c r="A19" s="29" t="s">
        <v>146</v>
      </c>
      <c r="B19" s="6">
        <v>395</v>
      </c>
      <c r="C19" s="6">
        <v>1</v>
      </c>
      <c r="D19" s="6">
        <v>3</v>
      </c>
      <c r="E19" s="6">
        <f t="shared" si="0"/>
        <v>1185</v>
      </c>
    </row>
    <row r="20" spans="1:5" ht="13.5" customHeight="1">
      <c r="A20" s="29" t="s">
        <v>147</v>
      </c>
      <c r="B20" s="6">
        <v>495</v>
      </c>
      <c r="C20" s="6">
        <v>1</v>
      </c>
      <c r="D20" s="6">
        <v>3</v>
      </c>
      <c r="E20" s="6">
        <f t="shared" si="0"/>
        <v>1485</v>
      </c>
    </row>
    <row r="21" spans="1:5" ht="13.5" customHeight="1">
      <c r="A21" s="29" t="s">
        <v>148</v>
      </c>
      <c r="B21" s="6">
        <v>180</v>
      </c>
      <c r="C21" s="6">
        <v>1</v>
      </c>
      <c r="D21" s="6">
        <v>3</v>
      </c>
      <c r="E21" s="6">
        <f t="shared" si="0"/>
        <v>540</v>
      </c>
    </row>
    <row r="22" spans="1:5" ht="13.5" customHeight="1">
      <c r="A22" s="29" t="s">
        <v>149</v>
      </c>
      <c r="B22" s="6">
        <v>174</v>
      </c>
      <c r="C22" s="6">
        <v>1</v>
      </c>
      <c r="D22" s="6">
        <v>3</v>
      </c>
      <c r="E22" s="6">
        <f t="shared" si="0"/>
        <v>522</v>
      </c>
    </row>
    <row r="23" spans="1:5" ht="13.5" customHeight="1">
      <c r="A23" s="29" t="s">
        <v>150</v>
      </c>
      <c r="B23" s="6">
        <v>174</v>
      </c>
      <c r="C23" s="6">
        <v>1</v>
      </c>
      <c r="D23" s="6">
        <v>3</v>
      </c>
      <c r="E23" s="6">
        <f t="shared" si="0"/>
        <v>522</v>
      </c>
    </row>
    <row r="24" spans="1:5" ht="13.5" customHeight="1">
      <c r="A24" s="29" t="s">
        <v>152</v>
      </c>
      <c r="B24" s="6">
        <v>466</v>
      </c>
      <c r="C24" s="6">
        <v>1</v>
      </c>
      <c r="D24" s="6">
        <v>3</v>
      </c>
      <c r="E24" s="6">
        <f t="shared" si="0"/>
        <v>1398</v>
      </c>
    </row>
    <row r="25" spans="1:5" ht="13.5" customHeight="1">
      <c r="A25" s="29" t="s">
        <v>151</v>
      </c>
      <c r="B25" s="6">
        <v>107</v>
      </c>
      <c r="C25" s="6">
        <v>1</v>
      </c>
      <c r="D25" s="6">
        <v>3</v>
      </c>
      <c r="E25" s="6">
        <f t="shared" si="0"/>
        <v>321</v>
      </c>
    </row>
    <row r="26" spans="1:5" ht="13.5" customHeight="1">
      <c r="A26" s="29" t="s">
        <v>129</v>
      </c>
      <c r="B26" s="6">
        <v>2420</v>
      </c>
      <c r="C26" s="6">
        <v>1</v>
      </c>
      <c r="D26" s="6">
        <v>3</v>
      </c>
      <c r="E26" s="6">
        <f t="shared" si="0"/>
        <v>7260</v>
      </c>
    </row>
    <row r="27" spans="1:5" ht="13.5" customHeight="1">
      <c r="A27" s="29" t="s">
        <v>153</v>
      </c>
      <c r="B27" s="6">
        <v>3480</v>
      </c>
      <c r="C27" s="6">
        <v>1</v>
      </c>
      <c r="D27" s="6">
        <v>3</v>
      </c>
      <c r="E27" s="6">
        <f t="shared" si="0"/>
        <v>10440</v>
      </c>
    </row>
    <row r="28" spans="1:5" ht="13.5" customHeight="1">
      <c r="A28" s="29" t="s">
        <v>130</v>
      </c>
      <c r="B28" s="6">
        <v>6500</v>
      </c>
      <c r="C28" s="6">
        <v>1</v>
      </c>
      <c r="D28" s="6">
        <v>3</v>
      </c>
      <c r="E28" s="6">
        <f t="shared" si="0"/>
        <v>19500</v>
      </c>
    </row>
    <row r="29" spans="1:5" ht="31.5" customHeight="1">
      <c r="A29" s="29" t="s">
        <v>131</v>
      </c>
      <c r="B29" s="6">
        <v>1500</v>
      </c>
      <c r="C29" s="6">
        <v>6</v>
      </c>
      <c r="D29" s="6">
        <v>3</v>
      </c>
      <c r="E29" s="6">
        <f t="shared" si="0"/>
        <v>27000</v>
      </c>
    </row>
    <row r="30" spans="1:5" ht="13.5" customHeight="1">
      <c r="A30" s="29" t="s">
        <v>132</v>
      </c>
      <c r="B30" s="6">
        <v>120</v>
      </c>
      <c r="C30" s="6">
        <v>6</v>
      </c>
      <c r="D30" s="6">
        <v>3</v>
      </c>
      <c r="E30" s="6">
        <f t="shared" si="0"/>
        <v>2160</v>
      </c>
    </row>
    <row r="31" spans="1:5" ht="35.25" customHeight="1">
      <c r="A31" s="29" t="s">
        <v>133</v>
      </c>
      <c r="B31" s="6">
        <v>2960</v>
      </c>
      <c r="C31" s="6">
        <v>50</v>
      </c>
      <c r="D31" s="6">
        <v>1</v>
      </c>
      <c r="E31" s="6">
        <f t="shared" si="0"/>
        <v>148000</v>
      </c>
    </row>
    <row r="32" spans="1:5" ht="17.25" customHeight="1">
      <c r="A32" s="29" t="s">
        <v>134</v>
      </c>
      <c r="B32" s="6">
        <v>3000</v>
      </c>
      <c r="C32" s="6">
        <v>25</v>
      </c>
      <c r="D32" s="6">
        <v>1</v>
      </c>
      <c r="E32" s="6">
        <f t="shared" si="0"/>
        <v>75000</v>
      </c>
    </row>
    <row r="33" spans="1:5" ht="13.5" customHeight="1">
      <c r="A33" s="29" t="s">
        <v>135</v>
      </c>
      <c r="B33" s="6">
        <v>820</v>
      </c>
      <c r="C33" s="6">
        <v>3</v>
      </c>
      <c r="D33" s="6">
        <v>3</v>
      </c>
      <c r="E33" s="6">
        <f t="shared" si="0"/>
        <v>7380</v>
      </c>
    </row>
    <row r="34" spans="1:5" ht="13.5" customHeight="1">
      <c r="A34" s="29" t="s">
        <v>136</v>
      </c>
      <c r="B34" s="6">
        <v>6100</v>
      </c>
      <c r="C34" s="6">
        <v>1</v>
      </c>
      <c r="D34" s="6">
        <v>3</v>
      </c>
      <c r="E34" s="6">
        <f t="shared" si="0"/>
        <v>18300</v>
      </c>
    </row>
    <row r="35" spans="1:5" ht="13.5" customHeight="1">
      <c r="A35" s="29" t="s">
        <v>137</v>
      </c>
      <c r="B35" s="6">
        <v>410</v>
      </c>
      <c r="C35" s="6">
        <v>1</v>
      </c>
      <c r="D35" s="6">
        <v>3</v>
      </c>
      <c r="E35" s="6">
        <f t="shared" si="0"/>
        <v>1230</v>
      </c>
    </row>
    <row r="36" spans="1:5" ht="13.5" customHeight="1">
      <c r="A36" s="29" t="s">
        <v>138</v>
      </c>
      <c r="B36" s="6">
        <v>745</v>
      </c>
      <c r="C36" s="6">
        <v>10</v>
      </c>
      <c r="D36" s="6">
        <v>1</v>
      </c>
      <c r="E36" s="6">
        <f t="shared" si="0"/>
        <v>7450</v>
      </c>
    </row>
    <row r="37" spans="1:5" ht="13.5" customHeight="1">
      <c r="A37" s="29" t="s">
        <v>139</v>
      </c>
      <c r="B37" s="6">
        <v>3500</v>
      </c>
      <c r="C37" s="6">
        <v>1</v>
      </c>
      <c r="D37" s="6">
        <v>3</v>
      </c>
      <c r="E37" s="6">
        <f t="shared" si="0"/>
        <v>10500</v>
      </c>
    </row>
    <row r="38" spans="1:5" ht="13.5" customHeight="1">
      <c r="A38" s="29" t="s">
        <v>140</v>
      </c>
      <c r="B38" s="6">
        <v>2100</v>
      </c>
      <c r="C38" s="6">
        <v>2</v>
      </c>
      <c r="D38" s="6">
        <v>3</v>
      </c>
      <c r="E38" s="6">
        <f t="shared" si="0"/>
        <v>12600</v>
      </c>
    </row>
    <row r="39" spans="1:5" ht="13.5" customHeight="1">
      <c r="A39" s="29" t="s">
        <v>154</v>
      </c>
      <c r="B39" s="6">
        <v>700</v>
      </c>
      <c r="C39" s="6">
        <v>10</v>
      </c>
      <c r="D39" s="6">
        <v>3</v>
      </c>
      <c r="E39" s="6">
        <f t="shared" si="0"/>
        <v>21000</v>
      </c>
    </row>
    <row r="40" spans="1:5" ht="12.75">
      <c r="A40" s="29"/>
      <c r="B40" s="6"/>
      <c r="C40" s="6"/>
      <c r="D40" s="6"/>
      <c r="E40" s="6">
        <f>SUM(E6:E39)</f>
        <v>687842</v>
      </c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</sheetData>
  <sheetProtection/>
  <printOptions/>
  <pageMargins left="0.7" right="0.1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61">
      <selection activeCell="B109" sqref="B109"/>
    </sheetView>
  </sheetViews>
  <sheetFormatPr defaultColWidth="9.00390625" defaultRowHeight="12.75"/>
  <cols>
    <col min="3" max="3" width="39.875" style="0" customWidth="1"/>
    <col min="6" max="6" width="12.875" style="0" customWidth="1"/>
    <col min="9" max="9" width="12.875" style="0" customWidth="1"/>
    <col min="10" max="10" width="10.625" style="0" customWidth="1"/>
    <col min="11" max="11" width="10.00390625" style="0" customWidth="1"/>
  </cols>
  <sheetData>
    <row r="1" spans="1:6" ht="25.5" customHeight="1">
      <c r="A1" s="88" t="s">
        <v>257</v>
      </c>
      <c r="B1" s="88"/>
      <c r="C1" s="88"/>
      <c r="D1" s="88"/>
      <c r="E1" s="88"/>
      <c r="F1" s="88"/>
    </row>
    <row r="2" spans="1:6" ht="12.75">
      <c r="A2" s="37"/>
      <c r="B2" s="37"/>
      <c r="C2" s="37"/>
      <c r="D2" s="37"/>
      <c r="E2" s="39"/>
      <c r="F2" s="40"/>
    </row>
    <row r="3" spans="1:6" ht="12.75">
      <c r="A3" s="49" t="s">
        <v>25</v>
      </c>
      <c r="B3" s="49"/>
      <c r="C3" s="49"/>
      <c r="D3" s="79" t="s">
        <v>7</v>
      </c>
      <c r="E3" s="49" t="s">
        <v>10</v>
      </c>
      <c r="F3" s="49" t="s">
        <v>26</v>
      </c>
    </row>
    <row r="4" spans="1:6" ht="12.75">
      <c r="A4" s="49"/>
      <c r="B4" s="49"/>
      <c r="C4" s="49"/>
      <c r="D4" s="80"/>
      <c r="E4" s="49"/>
      <c r="F4" s="49"/>
    </row>
    <row r="5" spans="1:6" ht="12.75">
      <c r="A5" s="60" t="s">
        <v>13</v>
      </c>
      <c r="B5" s="60"/>
      <c r="C5" s="60"/>
      <c r="D5" s="9" t="s">
        <v>50</v>
      </c>
      <c r="E5" s="9" t="s">
        <v>12</v>
      </c>
      <c r="F5" s="14">
        <v>80706.4</v>
      </c>
    </row>
    <row r="6" spans="1:6" ht="12.75">
      <c r="A6" s="60" t="s">
        <v>15</v>
      </c>
      <c r="B6" s="60"/>
      <c r="C6" s="60"/>
      <c r="D6" s="9" t="s">
        <v>50</v>
      </c>
      <c r="E6" s="9" t="s">
        <v>14</v>
      </c>
      <c r="F6" s="14">
        <v>21231.73</v>
      </c>
    </row>
    <row r="7" spans="1:6" ht="12.75">
      <c r="A7" s="60" t="s">
        <v>13</v>
      </c>
      <c r="B7" s="60"/>
      <c r="C7" s="60"/>
      <c r="D7" s="9" t="s">
        <v>199</v>
      </c>
      <c r="E7" s="9" t="s">
        <v>12</v>
      </c>
      <c r="F7" s="14">
        <v>350553.08</v>
      </c>
    </row>
    <row r="8" spans="1:6" ht="12.75">
      <c r="A8" s="60" t="s">
        <v>15</v>
      </c>
      <c r="B8" s="60"/>
      <c r="C8" s="60"/>
      <c r="D8" s="9" t="s">
        <v>199</v>
      </c>
      <c r="E8" s="9" t="s">
        <v>14</v>
      </c>
      <c r="F8" s="14">
        <v>108151.09</v>
      </c>
    </row>
    <row r="9" spans="1:6" ht="12.75">
      <c r="A9" s="65" t="s">
        <v>68</v>
      </c>
      <c r="B9" s="66"/>
      <c r="C9" s="67"/>
      <c r="D9" s="9"/>
      <c r="E9" s="9"/>
      <c r="F9" s="22">
        <f>SUM(F5:F8)</f>
        <v>560642.3</v>
      </c>
    </row>
    <row r="10" spans="1:6" ht="12.75">
      <c r="A10" s="56" t="s">
        <v>101</v>
      </c>
      <c r="B10" s="57"/>
      <c r="C10" s="58"/>
      <c r="D10" s="9" t="s">
        <v>50</v>
      </c>
      <c r="E10" s="9" t="s">
        <v>27</v>
      </c>
      <c r="F10" s="22">
        <v>19910.11</v>
      </c>
    </row>
    <row r="11" spans="1:6" ht="12.75">
      <c r="A11" s="56" t="s">
        <v>117</v>
      </c>
      <c r="B11" s="57"/>
      <c r="C11" s="58"/>
      <c r="D11" s="9" t="s">
        <v>50</v>
      </c>
      <c r="E11" s="9" t="s">
        <v>119</v>
      </c>
      <c r="F11" s="22">
        <f>SUM(F12)</f>
        <v>8808</v>
      </c>
    </row>
    <row r="12" spans="1:6" ht="12.75">
      <c r="A12" s="56" t="s">
        <v>219</v>
      </c>
      <c r="B12" s="57"/>
      <c r="C12" s="58"/>
      <c r="D12" s="9" t="s">
        <v>50</v>
      </c>
      <c r="E12" s="9" t="s">
        <v>119</v>
      </c>
      <c r="F12" s="14">
        <v>8808</v>
      </c>
    </row>
    <row r="13" spans="1:6" ht="12.75">
      <c r="A13" s="78" t="s">
        <v>51</v>
      </c>
      <c r="B13" s="78"/>
      <c r="C13" s="78"/>
      <c r="D13" s="9" t="s">
        <v>50</v>
      </c>
      <c r="E13" s="9" t="s">
        <v>52</v>
      </c>
      <c r="F13" s="22">
        <f>SUM(F14+F15+F16+F17+F18+F19)</f>
        <v>1068640.9100000001</v>
      </c>
    </row>
    <row r="14" spans="1:6" ht="12.75">
      <c r="A14" s="74" t="s">
        <v>42</v>
      </c>
      <c r="B14" s="74"/>
      <c r="C14" s="74"/>
      <c r="D14" s="9" t="s">
        <v>50</v>
      </c>
      <c r="E14" s="9" t="s">
        <v>52</v>
      </c>
      <c r="F14" s="14">
        <v>204758.27</v>
      </c>
    </row>
    <row r="15" spans="1:6" ht="12.75">
      <c r="A15" s="74" t="s">
        <v>41</v>
      </c>
      <c r="B15" s="74"/>
      <c r="C15" s="74"/>
      <c r="D15" s="9" t="s">
        <v>50</v>
      </c>
      <c r="E15" s="9" t="s">
        <v>52</v>
      </c>
      <c r="F15" s="14">
        <v>347206.03</v>
      </c>
    </row>
    <row r="16" spans="1:6" ht="12.75">
      <c r="A16" s="74" t="s">
        <v>43</v>
      </c>
      <c r="B16" s="74"/>
      <c r="C16" s="74"/>
      <c r="D16" s="9" t="s">
        <v>50</v>
      </c>
      <c r="E16" s="9" t="s">
        <v>52</v>
      </c>
      <c r="F16" s="14">
        <v>16958.11</v>
      </c>
    </row>
    <row r="17" spans="1:6" ht="12.75">
      <c r="A17" s="74" t="s">
        <v>44</v>
      </c>
      <c r="B17" s="74"/>
      <c r="C17" s="74"/>
      <c r="D17" s="9" t="s">
        <v>50</v>
      </c>
      <c r="E17" s="9" t="s">
        <v>52</v>
      </c>
      <c r="F17" s="14">
        <v>66664.4</v>
      </c>
    </row>
    <row r="18" spans="1:6" ht="12.75">
      <c r="A18" s="74" t="s">
        <v>42</v>
      </c>
      <c r="B18" s="74"/>
      <c r="C18" s="74"/>
      <c r="D18" s="9" t="s">
        <v>199</v>
      </c>
      <c r="E18" s="9" t="s">
        <v>52</v>
      </c>
      <c r="F18" s="14">
        <v>160545.16</v>
      </c>
    </row>
    <row r="19" spans="1:6" ht="12.75">
      <c r="A19" s="74" t="s">
        <v>41</v>
      </c>
      <c r="B19" s="74"/>
      <c r="C19" s="74"/>
      <c r="D19" s="9" t="s">
        <v>199</v>
      </c>
      <c r="E19" s="9" t="s">
        <v>52</v>
      </c>
      <c r="F19" s="14">
        <v>272508.94</v>
      </c>
    </row>
    <row r="20" spans="1:6" ht="12.75">
      <c r="A20" s="83" t="s">
        <v>34</v>
      </c>
      <c r="B20" s="83"/>
      <c r="C20" s="83"/>
      <c r="D20" s="9" t="s">
        <v>50</v>
      </c>
      <c r="E20" s="9" t="s">
        <v>28</v>
      </c>
      <c r="F20" s="22">
        <f>SUM(F21+F22+F23+F24)</f>
        <v>49434.24</v>
      </c>
    </row>
    <row r="21" spans="1:6" ht="12.75">
      <c r="A21" s="50" t="s">
        <v>62</v>
      </c>
      <c r="B21" s="51"/>
      <c r="C21" s="52"/>
      <c r="D21" s="9" t="s">
        <v>50</v>
      </c>
      <c r="E21" s="9" t="s">
        <v>28</v>
      </c>
      <c r="F21" s="14">
        <v>19936.64</v>
      </c>
    </row>
    <row r="22" spans="1:6" ht="12.75">
      <c r="A22" s="75" t="s">
        <v>77</v>
      </c>
      <c r="B22" s="76"/>
      <c r="C22" s="77"/>
      <c r="D22" s="9" t="s">
        <v>50</v>
      </c>
      <c r="E22" s="9" t="s">
        <v>28</v>
      </c>
      <c r="F22" s="14">
        <v>11000</v>
      </c>
    </row>
    <row r="23" spans="1:6" ht="12.75">
      <c r="A23" s="74" t="s">
        <v>78</v>
      </c>
      <c r="B23" s="74"/>
      <c r="C23" s="74"/>
      <c r="D23" s="9" t="s">
        <v>50</v>
      </c>
      <c r="E23" s="9" t="s">
        <v>28</v>
      </c>
      <c r="F23" s="14">
        <v>13947.6</v>
      </c>
    </row>
    <row r="24" spans="1:6" ht="12.75">
      <c r="A24" s="74" t="s">
        <v>239</v>
      </c>
      <c r="B24" s="74"/>
      <c r="C24" s="74"/>
      <c r="D24" s="9" t="s">
        <v>50</v>
      </c>
      <c r="E24" s="9" t="s">
        <v>28</v>
      </c>
      <c r="F24" s="14">
        <v>4550</v>
      </c>
    </row>
    <row r="25" spans="1:6" ht="12.75">
      <c r="A25" s="60" t="s">
        <v>33</v>
      </c>
      <c r="B25" s="60"/>
      <c r="C25" s="60"/>
      <c r="D25" s="9" t="s">
        <v>50</v>
      </c>
      <c r="E25" s="9" t="s">
        <v>29</v>
      </c>
      <c r="F25" s="22">
        <f>SUM(F26+F28+F29+F30+F31+F32+F27+F33+F35+F34+F36)</f>
        <v>88398.66</v>
      </c>
    </row>
    <row r="26" spans="1:6" ht="12.75">
      <c r="A26" s="74" t="s">
        <v>63</v>
      </c>
      <c r="B26" s="74"/>
      <c r="C26" s="74"/>
      <c r="D26" s="9" t="s">
        <v>50</v>
      </c>
      <c r="E26" s="9" t="s">
        <v>29</v>
      </c>
      <c r="F26" s="14">
        <v>18150</v>
      </c>
    </row>
    <row r="27" spans="1:6" ht="12.75">
      <c r="A27" s="75" t="s">
        <v>240</v>
      </c>
      <c r="B27" s="76"/>
      <c r="C27" s="77"/>
      <c r="D27" s="9" t="s">
        <v>50</v>
      </c>
      <c r="E27" s="9" t="s">
        <v>29</v>
      </c>
      <c r="F27" s="14">
        <v>6000</v>
      </c>
    </row>
    <row r="28" spans="1:6" ht="12.75">
      <c r="A28" s="74" t="s">
        <v>168</v>
      </c>
      <c r="B28" s="74"/>
      <c r="C28" s="74"/>
      <c r="D28" s="9" t="s">
        <v>50</v>
      </c>
      <c r="E28" s="9" t="s">
        <v>29</v>
      </c>
      <c r="F28" s="14">
        <v>1600</v>
      </c>
    </row>
    <row r="29" spans="1:6" ht="12.75">
      <c r="A29" s="75" t="s">
        <v>241</v>
      </c>
      <c r="B29" s="76"/>
      <c r="C29" s="77"/>
      <c r="D29" s="9" t="s">
        <v>50</v>
      </c>
      <c r="E29" s="9" t="s">
        <v>29</v>
      </c>
      <c r="F29" s="14">
        <v>194.7</v>
      </c>
    </row>
    <row r="30" spans="1:6" ht="12.75">
      <c r="A30" s="75" t="s">
        <v>242</v>
      </c>
      <c r="B30" s="76"/>
      <c r="C30" s="77"/>
      <c r="D30" s="9" t="s">
        <v>50</v>
      </c>
      <c r="E30" s="9" t="s">
        <v>29</v>
      </c>
      <c r="F30" s="14">
        <v>2793.72</v>
      </c>
    </row>
    <row r="31" spans="1:6" ht="12.75">
      <c r="A31" s="75" t="s">
        <v>80</v>
      </c>
      <c r="B31" s="76"/>
      <c r="C31" s="77"/>
      <c r="D31" s="9" t="s">
        <v>50</v>
      </c>
      <c r="E31" s="9" t="s">
        <v>29</v>
      </c>
      <c r="F31" s="14">
        <v>6850</v>
      </c>
    </row>
    <row r="32" spans="1:6" ht="12.75">
      <c r="A32" s="75" t="s">
        <v>99</v>
      </c>
      <c r="B32" s="76"/>
      <c r="C32" s="77"/>
      <c r="D32" s="9" t="s">
        <v>50</v>
      </c>
      <c r="E32" s="9" t="s">
        <v>29</v>
      </c>
      <c r="F32" s="14">
        <v>30977</v>
      </c>
    </row>
    <row r="33" spans="1:6" ht="12.75">
      <c r="A33" s="75" t="s">
        <v>200</v>
      </c>
      <c r="B33" s="76"/>
      <c r="C33" s="77"/>
      <c r="D33" s="9" t="s">
        <v>50</v>
      </c>
      <c r="E33" s="9" t="s">
        <v>29</v>
      </c>
      <c r="F33" s="14">
        <v>4048</v>
      </c>
    </row>
    <row r="34" spans="1:6" ht="12.75">
      <c r="A34" s="75" t="s">
        <v>171</v>
      </c>
      <c r="B34" s="76"/>
      <c r="C34" s="77"/>
      <c r="D34" s="9" t="s">
        <v>50</v>
      </c>
      <c r="E34" s="9" t="s">
        <v>29</v>
      </c>
      <c r="F34" s="14">
        <v>7581.89</v>
      </c>
    </row>
    <row r="35" spans="1:6" ht="12.75">
      <c r="A35" s="75" t="s">
        <v>169</v>
      </c>
      <c r="B35" s="76"/>
      <c r="C35" s="77"/>
      <c r="D35" s="9" t="s">
        <v>50</v>
      </c>
      <c r="E35" s="9" t="s">
        <v>29</v>
      </c>
      <c r="F35" s="14">
        <v>5000</v>
      </c>
    </row>
    <row r="36" spans="1:6" ht="12.75">
      <c r="A36" s="75" t="s">
        <v>90</v>
      </c>
      <c r="B36" s="76"/>
      <c r="C36" s="77"/>
      <c r="D36" s="9" t="s">
        <v>50</v>
      </c>
      <c r="E36" s="9" t="s">
        <v>29</v>
      </c>
      <c r="F36" s="14">
        <v>5203.35</v>
      </c>
    </row>
    <row r="37" spans="1:6" ht="12.75">
      <c r="A37" s="60" t="s">
        <v>35</v>
      </c>
      <c r="B37" s="60"/>
      <c r="C37" s="60"/>
      <c r="D37" s="9" t="s">
        <v>50</v>
      </c>
      <c r="E37" s="9" t="s">
        <v>30</v>
      </c>
      <c r="F37" s="22">
        <f>SUM(F38+F39+F40+F41+G44+F42)</f>
        <v>8181.85</v>
      </c>
    </row>
    <row r="38" spans="1:6" ht="12.75">
      <c r="A38" s="74" t="s">
        <v>64</v>
      </c>
      <c r="B38" s="74"/>
      <c r="C38" s="74"/>
      <c r="D38" s="9" t="s">
        <v>50</v>
      </c>
      <c r="E38" s="9" t="s">
        <v>30</v>
      </c>
      <c r="F38" s="14">
        <v>4567</v>
      </c>
    </row>
    <row r="39" spans="1:6" ht="12.75">
      <c r="A39" s="74" t="s">
        <v>65</v>
      </c>
      <c r="B39" s="74"/>
      <c r="C39" s="74"/>
      <c r="D39" s="9" t="s">
        <v>50</v>
      </c>
      <c r="E39" s="9" t="s">
        <v>30</v>
      </c>
      <c r="F39" s="14">
        <v>1874</v>
      </c>
    </row>
    <row r="40" spans="1:6" ht="12.75">
      <c r="A40" s="75" t="s">
        <v>201</v>
      </c>
      <c r="B40" s="76"/>
      <c r="C40" s="77"/>
      <c r="D40" s="9" t="s">
        <v>50</v>
      </c>
      <c r="E40" s="9" t="s">
        <v>30</v>
      </c>
      <c r="F40" s="14">
        <v>50</v>
      </c>
    </row>
    <row r="41" spans="1:6" ht="12.75">
      <c r="A41" s="75" t="s">
        <v>243</v>
      </c>
      <c r="B41" s="76"/>
      <c r="C41" s="77"/>
      <c r="D41" s="9" t="s">
        <v>50</v>
      </c>
      <c r="E41" s="9" t="s">
        <v>30</v>
      </c>
      <c r="F41" s="14">
        <v>1000</v>
      </c>
    </row>
    <row r="42" spans="1:6" ht="12.75">
      <c r="A42" s="75" t="s">
        <v>244</v>
      </c>
      <c r="B42" s="76"/>
      <c r="C42" s="77"/>
      <c r="D42" s="9" t="s">
        <v>50</v>
      </c>
      <c r="E42" s="9" t="s">
        <v>30</v>
      </c>
      <c r="F42" s="14">
        <v>690.85</v>
      </c>
    </row>
    <row r="43" spans="1:6" ht="12.75">
      <c r="A43" s="75" t="s">
        <v>215</v>
      </c>
      <c r="B43" s="76"/>
      <c r="C43" s="77"/>
      <c r="D43" s="9" t="s">
        <v>50</v>
      </c>
      <c r="E43" s="9" t="s">
        <v>30</v>
      </c>
      <c r="F43" s="22">
        <v>49788</v>
      </c>
    </row>
    <row r="44" spans="1:6" ht="12.75">
      <c r="A44" s="84" t="s">
        <v>32</v>
      </c>
      <c r="B44" s="84"/>
      <c r="C44" s="84"/>
      <c r="D44" s="9" t="s">
        <v>50</v>
      </c>
      <c r="E44" s="9" t="s">
        <v>31</v>
      </c>
      <c r="F44" s="22">
        <f>SUM(F45+F46+F47)</f>
        <v>1077672.62</v>
      </c>
    </row>
    <row r="45" spans="1:6" ht="12.75">
      <c r="A45" s="74" t="s">
        <v>56</v>
      </c>
      <c r="B45" s="74"/>
      <c r="C45" s="74"/>
      <c r="D45" s="9" t="s">
        <v>50</v>
      </c>
      <c r="E45" s="9" t="s">
        <v>31</v>
      </c>
      <c r="F45" s="14">
        <v>78218.12</v>
      </c>
    </row>
    <row r="46" spans="1:6" ht="12.75">
      <c r="A46" s="74" t="s">
        <v>57</v>
      </c>
      <c r="B46" s="74"/>
      <c r="C46" s="74"/>
      <c r="D46" s="9" t="s">
        <v>50</v>
      </c>
      <c r="E46" s="9" t="s">
        <v>31</v>
      </c>
      <c r="F46" s="14">
        <v>125346.5</v>
      </c>
    </row>
    <row r="47" spans="1:6" ht="12.75">
      <c r="A47" s="74" t="s">
        <v>66</v>
      </c>
      <c r="B47" s="74"/>
      <c r="C47" s="74"/>
      <c r="D47" s="9" t="s">
        <v>50</v>
      </c>
      <c r="E47" s="9" t="s">
        <v>31</v>
      </c>
      <c r="F47" s="14">
        <v>874108</v>
      </c>
    </row>
    <row r="48" spans="1:6" ht="12.75">
      <c r="A48" s="84" t="s">
        <v>32</v>
      </c>
      <c r="B48" s="84"/>
      <c r="C48" s="84"/>
      <c r="D48" s="9" t="s">
        <v>218</v>
      </c>
      <c r="E48" s="9" t="s">
        <v>31</v>
      </c>
      <c r="F48" s="22">
        <f>SUM(F49)</f>
        <v>42300</v>
      </c>
    </row>
    <row r="49" spans="1:6" ht="12.75">
      <c r="A49" s="74" t="s">
        <v>76</v>
      </c>
      <c r="B49" s="74"/>
      <c r="C49" s="74"/>
      <c r="D49" s="9" t="s">
        <v>218</v>
      </c>
      <c r="E49" s="9" t="s">
        <v>31</v>
      </c>
      <c r="F49" s="14">
        <v>42300</v>
      </c>
    </row>
    <row r="50" spans="1:6" ht="12.75">
      <c r="A50" s="53" t="s">
        <v>68</v>
      </c>
      <c r="B50" s="54"/>
      <c r="C50" s="55"/>
      <c r="D50" s="11" t="s">
        <v>11</v>
      </c>
      <c r="E50" s="11"/>
      <c r="F50" s="22">
        <f>SUM(F9+F10+F11+F13+F20+F25+F37+F43+F44+F48)</f>
        <v>2973776.6900000004</v>
      </c>
    </row>
    <row r="51" spans="1:6" ht="12.75">
      <c r="A51" s="56" t="s">
        <v>69</v>
      </c>
      <c r="B51" s="57"/>
      <c r="C51" s="58"/>
      <c r="D51" s="9" t="s">
        <v>202</v>
      </c>
      <c r="E51" s="9" t="s">
        <v>12</v>
      </c>
      <c r="F51" s="22">
        <v>11244512.78</v>
      </c>
    </row>
    <row r="52" spans="1:6" ht="12.75">
      <c r="A52" s="56" t="s">
        <v>84</v>
      </c>
      <c r="B52" s="57"/>
      <c r="C52" s="58"/>
      <c r="D52" s="9" t="s">
        <v>202</v>
      </c>
      <c r="E52" s="9" t="s">
        <v>74</v>
      </c>
      <c r="F52" s="22">
        <v>52212</v>
      </c>
    </row>
    <row r="53" spans="1:6" ht="12.75">
      <c r="A53" s="56" t="s">
        <v>83</v>
      </c>
      <c r="B53" s="57"/>
      <c r="C53" s="58"/>
      <c r="D53" s="9" t="s">
        <v>202</v>
      </c>
      <c r="E53" s="9" t="s">
        <v>74</v>
      </c>
      <c r="F53" s="14">
        <v>52212</v>
      </c>
    </row>
    <row r="54" spans="1:6" ht="12.75">
      <c r="A54" s="56" t="s">
        <v>15</v>
      </c>
      <c r="B54" s="57"/>
      <c r="C54" s="58"/>
      <c r="D54" s="9" t="s">
        <v>202</v>
      </c>
      <c r="E54" s="9" t="s">
        <v>14</v>
      </c>
      <c r="F54" s="22">
        <v>3441473.73</v>
      </c>
    </row>
    <row r="55" spans="1:6" ht="12.75">
      <c r="A55" s="56" t="s">
        <v>101</v>
      </c>
      <c r="B55" s="57"/>
      <c r="C55" s="58"/>
      <c r="D55" s="9" t="s">
        <v>202</v>
      </c>
      <c r="E55" s="9" t="s">
        <v>27</v>
      </c>
      <c r="F55" s="22">
        <v>50000</v>
      </c>
    </row>
    <row r="56" spans="1:6" ht="12.75">
      <c r="A56" s="56" t="s">
        <v>117</v>
      </c>
      <c r="B56" s="57"/>
      <c r="C56" s="58"/>
      <c r="D56" s="9" t="s">
        <v>202</v>
      </c>
      <c r="E56" s="9" t="s">
        <v>119</v>
      </c>
      <c r="F56" s="22">
        <v>18633.5</v>
      </c>
    </row>
    <row r="57" spans="1:6" ht="12.75">
      <c r="A57" s="56" t="s">
        <v>118</v>
      </c>
      <c r="B57" s="57"/>
      <c r="C57" s="58"/>
      <c r="D57" s="9" t="s">
        <v>202</v>
      </c>
      <c r="E57" s="9" t="s">
        <v>119</v>
      </c>
      <c r="F57" s="14">
        <v>18633.5</v>
      </c>
    </row>
    <row r="58" spans="1:6" ht="12.75">
      <c r="A58" s="60" t="s">
        <v>236</v>
      </c>
      <c r="B58" s="60"/>
      <c r="C58" s="60"/>
      <c r="D58" s="9" t="s">
        <v>202</v>
      </c>
      <c r="E58" s="9" t="s">
        <v>29</v>
      </c>
      <c r="F58" s="22">
        <f>SUM(F59+F60+F61+F63+F62)</f>
        <v>176299.36</v>
      </c>
    </row>
    <row r="59" spans="1:6" ht="12.75">
      <c r="A59" s="56" t="s">
        <v>109</v>
      </c>
      <c r="B59" s="57"/>
      <c r="C59" s="58"/>
      <c r="D59" s="9" t="s">
        <v>202</v>
      </c>
      <c r="E59" s="9" t="s">
        <v>29</v>
      </c>
      <c r="F59" s="14">
        <v>57024</v>
      </c>
    </row>
    <row r="60" spans="1:6" ht="12.75">
      <c r="A60" s="56" t="s">
        <v>110</v>
      </c>
      <c r="B60" s="57"/>
      <c r="C60" s="58"/>
      <c r="D60" s="9" t="s">
        <v>202</v>
      </c>
      <c r="E60" s="9" t="s">
        <v>29</v>
      </c>
      <c r="F60" s="14">
        <v>14722.36</v>
      </c>
    </row>
    <row r="61" spans="1:6" ht="12.75">
      <c r="A61" s="56" t="s">
        <v>111</v>
      </c>
      <c r="B61" s="57"/>
      <c r="C61" s="58"/>
      <c r="D61" s="9" t="s">
        <v>202</v>
      </c>
      <c r="E61" s="9" t="s">
        <v>29</v>
      </c>
      <c r="F61" s="14">
        <v>20284</v>
      </c>
    </row>
    <row r="62" spans="1:6" ht="12.75">
      <c r="A62" s="56" t="s">
        <v>80</v>
      </c>
      <c r="B62" s="57"/>
      <c r="C62" s="58"/>
      <c r="D62" s="9" t="s">
        <v>202</v>
      </c>
      <c r="E62" s="9" t="s">
        <v>29</v>
      </c>
      <c r="F62" s="14">
        <v>78077</v>
      </c>
    </row>
    <row r="63" spans="1:6" ht="12.75">
      <c r="A63" s="56" t="s">
        <v>112</v>
      </c>
      <c r="B63" s="57"/>
      <c r="C63" s="58"/>
      <c r="D63" s="9" t="s">
        <v>202</v>
      </c>
      <c r="E63" s="9" t="s">
        <v>29</v>
      </c>
      <c r="F63" s="14">
        <v>6192</v>
      </c>
    </row>
    <row r="64" spans="1:6" ht="12.75">
      <c r="A64" s="85" t="s">
        <v>235</v>
      </c>
      <c r="B64" s="86"/>
      <c r="C64" s="87"/>
      <c r="D64" s="9" t="s">
        <v>202</v>
      </c>
      <c r="E64" s="9" t="s">
        <v>75</v>
      </c>
      <c r="F64" s="22">
        <f>SUM(F65+F66)</f>
        <v>281984.9</v>
      </c>
    </row>
    <row r="65" spans="1:6" ht="12.75">
      <c r="A65" s="56" t="s">
        <v>86</v>
      </c>
      <c r="B65" s="57"/>
      <c r="C65" s="58"/>
      <c r="D65" s="9" t="s">
        <v>202</v>
      </c>
      <c r="E65" s="9" t="s">
        <v>75</v>
      </c>
      <c r="F65" s="14">
        <v>207292</v>
      </c>
    </row>
    <row r="66" spans="1:6" ht="12.75">
      <c r="A66" s="56" t="s">
        <v>227</v>
      </c>
      <c r="B66" s="57"/>
      <c r="C66" s="58"/>
      <c r="D66" s="9" t="s">
        <v>202</v>
      </c>
      <c r="E66" s="9" t="s">
        <v>75</v>
      </c>
      <c r="F66" s="43">
        <v>74692.9</v>
      </c>
    </row>
    <row r="67" spans="1:6" ht="12.75">
      <c r="A67" s="85" t="s">
        <v>87</v>
      </c>
      <c r="B67" s="86"/>
      <c r="C67" s="87"/>
      <c r="D67" s="9" t="s">
        <v>202</v>
      </c>
      <c r="E67" s="9" t="s">
        <v>31</v>
      </c>
      <c r="F67" s="22">
        <f>SUM(F68+F69+F70)</f>
        <v>81739.95999999999</v>
      </c>
    </row>
    <row r="68" spans="1:6" ht="12.75">
      <c r="A68" s="56" t="s">
        <v>114</v>
      </c>
      <c r="B68" s="57"/>
      <c r="C68" s="58"/>
      <c r="D68" s="9" t="s">
        <v>202</v>
      </c>
      <c r="E68" s="9" t="s">
        <v>31</v>
      </c>
      <c r="F68" s="14">
        <v>11845</v>
      </c>
    </row>
    <row r="69" spans="1:6" ht="12.75">
      <c r="A69" s="56" t="s">
        <v>116</v>
      </c>
      <c r="B69" s="57"/>
      <c r="C69" s="58"/>
      <c r="D69" s="9" t="s">
        <v>202</v>
      </c>
      <c r="E69" s="9" t="s">
        <v>31</v>
      </c>
      <c r="F69" s="14">
        <v>61866.96</v>
      </c>
    </row>
    <row r="70" spans="1:6" ht="12.75">
      <c r="A70" s="56" t="s">
        <v>245</v>
      </c>
      <c r="B70" s="57"/>
      <c r="C70" s="58"/>
      <c r="D70" s="9" t="s">
        <v>202</v>
      </c>
      <c r="E70" s="9" t="s">
        <v>31</v>
      </c>
      <c r="F70" s="14">
        <v>8028</v>
      </c>
    </row>
    <row r="71" spans="1:6" ht="12.75">
      <c r="A71" s="62" t="s">
        <v>68</v>
      </c>
      <c r="B71" s="63"/>
      <c r="C71" s="64"/>
      <c r="D71" s="9"/>
      <c r="E71" s="9"/>
      <c r="F71" s="22">
        <f>SUM(F51+F52+F54+F55+F58+F64+F67+F56)</f>
        <v>15346856.23</v>
      </c>
    </row>
    <row r="72" spans="1:6" ht="12.75">
      <c r="A72" s="56" t="s">
        <v>69</v>
      </c>
      <c r="B72" s="57"/>
      <c r="C72" s="58"/>
      <c r="D72" s="9" t="s">
        <v>203</v>
      </c>
      <c r="E72" s="9" t="s">
        <v>12</v>
      </c>
      <c r="F72" s="14">
        <v>16326.36</v>
      </c>
    </row>
    <row r="73" spans="1:6" ht="12.75">
      <c r="A73" s="56" t="s">
        <v>15</v>
      </c>
      <c r="B73" s="57"/>
      <c r="C73" s="58"/>
      <c r="D73" s="9" t="s">
        <v>203</v>
      </c>
      <c r="E73" s="9" t="s">
        <v>14</v>
      </c>
      <c r="F73" s="14">
        <v>4930.55</v>
      </c>
    </row>
    <row r="74" spans="1:6" ht="12.75">
      <c r="A74" s="61" t="s">
        <v>68</v>
      </c>
      <c r="B74" s="61"/>
      <c r="C74" s="61"/>
      <c r="D74" s="9"/>
      <c r="E74" s="9"/>
      <c r="F74" s="22">
        <f>SUM(F72:F73)</f>
        <v>21256.91</v>
      </c>
    </row>
    <row r="75" spans="1:6" ht="12.75">
      <c r="A75" s="56" t="s">
        <v>188</v>
      </c>
      <c r="B75" s="57"/>
      <c r="C75" s="58"/>
      <c r="D75" s="9" t="s">
        <v>189</v>
      </c>
      <c r="E75" s="9" t="s">
        <v>12</v>
      </c>
      <c r="F75" s="14">
        <v>235836.66</v>
      </c>
    </row>
    <row r="76" spans="1:6" ht="12.75">
      <c r="A76" s="56" t="s">
        <v>15</v>
      </c>
      <c r="B76" s="57"/>
      <c r="C76" s="58"/>
      <c r="D76" s="9" t="s">
        <v>189</v>
      </c>
      <c r="E76" s="9" t="s">
        <v>14</v>
      </c>
      <c r="F76" s="14">
        <v>70773.86</v>
      </c>
    </row>
    <row r="77" spans="1:6" ht="12.75">
      <c r="A77" s="62" t="s">
        <v>68</v>
      </c>
      <c r="B77" s="63"/>
      <c r="C77" s="64"/>
      <c r="D77" s="9"/>
      <c r="E77" s="9"/>
      <c r="F77" s="22">
        <f>SUM(F75:F76)</f>
        <v>306610.52</v>
      </c>
    </row>
    <row r="78" spans="1:6" ht="12.75">
      <c r="A78" s="60" t="s">
        <v>35</v>
      </c>
      <c r="B78" s="60"/>
      <c r="C78" s="60"/>
      <c r="D78" s="9" t="s">
        <v>217</v>
      </c>
      <c r="E78" s="9" t="s">
        <v>30</v>
      </c>
      <c r="F78" s="22">
        <v>83600</v>
      </c>
    </row>
    <row r="79" spans="1:6" ht="12.75">
      <c r="A79" s="56" t="s">
        <v>216</v>
      </c>
      <c r="B79" s="57"/>
      <c r="C79" s="58"/>
      <c r="D79" s="9" t="s">
        <v>217</v>
      </c>
      <c r="E79" s="9" t="s">
        <v>30</v>
      </c>
      <c r="F79" s="14">
        <v>83600</v>
      </c>
    </row>
    <row r="80" spans="1:6" ht="24.75" customHeight="1">
      <c r="A80" s="56" t="s">
        <v>249</v>
      </c>
      <c r="B80" s="57"/>
      <c r="C80" s="58"/>
      <c r="D80" s="9" t="s">
        <v>220</v>
      </c>
      <c r="E80" s="9" t="s">
        <v>75</v>
      </c>
      <c r="F80" s="22">
        <f>SUM(F81+F82+F83+F84+F85)</f>
        <v>487482.39999999997</v>
      </c>
    </row>
    <row r="81" spans="1:6" ht="12.75">
      <c r="A81" s="56" t="s">
        <v>221</v>
      </c>
      <c r="B81" s="57"/>
      <c r="C81" s="58"/>
      <c r="D81" s="9" t="s">
        <v>220</v>
      </c>
      <c r="E81" s="9" t="s">
        <v>75</v>
      </c>
      <c r="F81" s="14">
        <v>307856</v>
      </c>
    </row>
    <row r="82" spans="1:6" ht="12.75">
      <c r="A82" s="56" t="s">
        <v>238</v>
      </c>
      <c r="B82" s="57"/>
      <c r="C82" s="58"/>
      <c r="D82" s="9" t="s">
        <v>220</v>
      </c>
      <c r="E82" s="9" t="s">
        <v>75</v>
      </c>
      <c r="F82" s="14">
        <v>141901.6</v>
      </c>
    </row>
    <row r="83" spans="1:6" ht="12.75">
      <c r="A83" s="56" t="s">
        <v>246</v>
      </c>
      <c r="B83" s="57"/>
      <c r="C83" s="58"/>
      <c r="D83" s="9" t="s">
        <v>220</v>
      </c>
      <c r="E83" s="9" t="s">
        <v>74</v>
      </c>
      <c r="F83" s="14">
        <v>900</v>
      </c>
    </row>
    <row r="84" spans="1:6" ht="12.75">
      <c r="A84" s="56" t="s">
        <v>247</v>
      </c>
      <c r="B84" s="57"/>
      <c r="C84" s="58"/>
      <c r="D84" s="9" t="s">
        <v>220</v>
      </c>
      <c r="E84" s="9" t="s">
        <v>119</v>
      </c>
      <c r="F84" s="14">
        <v>4224.8</v>
      </c>
    </row>
    <row r="85" spans="1:6" ht="12.75">
      <c r="A85" s="56" t="s">
        <v>248</v>
      </c>
      <c r="B85" s="57"/>
      <c r="C85" s="58"/>
      <c r="D85" s="9" t="s">
        <v>220</v>
      </c>
      <c r="E85" s="9" t="s">
        <v>29</v>
      </c>
      <c r="F85" s="14">
        <v>32600</v>
      </c>
    </row>
    <row r="86" spans="1:6" ht="12.75">
      <c r="A86" s="56" t="s">
        <v>230</v>
      </c>
      <c r="B86" s="57"/>
      <c r="C86" s="58"/>
      <c r="D86" s="9" t="s">
        <v>165</v>
      </c>
      <c r="E86" s="9" t="s">
        <v>31</v>
      </c>
      <c r="F86" s="22">
        <f>SUM(F87+F88+F89+F90)</f>
        <v>26380</v>
      </c>
    </row>
    <row r="87" spans="1:6" ht="12.75">
      <c r="A87" s="56" t="s">
        <v>223</v>
      </c>
      <c r="B87" s="57"/>
      <c r="C87" s="58"/>
      <c r="D87" s="9" t="s">
        <v>165</v>
      </c>
      <c r="E87" s="9" t="s">
        <v>31</v>
      </c>
      <c r="F87" s="14">
        <v>19620</v>
      </c>
    </row>
    <row r="88" spans="1:6" ht="12.75">
      <c r="A88" s="56" t="s">
        <v>224</v>
      </c>
      <c r="B88" s="57"/>
      <c r="C88" s="58"/>
      <c r="D88" s="9" t="s">
        <v>165</v>
      </c>
      <c r="E88" s="9" t="s">
        <v>31</v>
      </c>
      <c r="F88" s="14">
        <v>478</v>
      </c>
    </row>
    <row r="89" spans="1:6" ht="12.75">
      <c r="A89" s="56" t="s">
        <v>222</v>
      </c>
      <c r="B89" s="57"/>
      <c r="C89" s="58"/>
      <c r="D89" s="9" t="s">
        <v>165</v>
      </c>
      <c r="E89" s="9" t="s">
        <v>31</v>
      </c>
      <c r="F89" s="14">
        <v>1482</v>
      </c>
    </row>
    <row r="90" spans="1:6" ht="12.75">
      <c r="A90" s="56" t="s">
        <v>225</v>
      </c>
      <c r="B90" s="57"/>
      <c r="C90" s="58"/>
      <c r="D90" s="9" t="s">
        <v>165</v>
      </c>
      <c r="E90" s="9" t="s">
        <v>31</v>
      </c>
      <c r="F90" s="14">
        <v>4800</v>
      </c>
    </row>
    <row r="91" spans="1:6" ht="12.75">
      <c r="A91" s="78" t="s">
        <v>231</v>
      </c>
      <c r="B91" s="78"/>
      <c r="C91" s="78"/>
      <c r="D91" s="9" t="s">
        <v>165</v>
      </c>
      <c r="E91" s="9" t="s">
        <v>28</v>
      </c>
      <c r="F91" s="22">
        <v>31500</v>
      </c>
    </row>
    <row r="92" spans="1:6" ht="12.75">
      <c r="A92" s="56" t="s">
        <v>226</v>
      </c>
      <c r="B92" s="57"/>
      <c r="C92" s="58"/>
      <c r="D92" s="9" t="s">
        <v>165</v>
      </c>
      <c r="E92" s="9" t="s">
        <v>28</v>
      </c>
      <c r="F92" s="14">
        <v>31500</v>
      </c>
    </row>
    <row r="93" spans="1:6" ht="12.75">
      <c r="A93" s="56" t="s">
        <v>234</v>
      </c>
      <c r="B93" s="57"/>
      <c r="C93" s="58"/>
      <c r="D93" s="9" t="s">
        <v>163</v>
      </c>
      <c r="E93" s="9" t="s">
        <v>29</v>
      </c>
      <c r="F93" s="22">
        <v>10670</v>
      </c>
    </row>
    <row r="94" spans="1:6" ht="24" customHeight="1">
      <c r="A94" s="56" t="s">
        <v>232</v>
      </c>
      <c r="B94" s="57"/>
      <c r="C94" s="58"/>
      <c r="D94" s="9" t="s">
        <v>181</v>
      </c>
      <c r="E94" s="9" t="s">
        <v>31</v>
      </c>
      <c r="F94" s="22">
        <v>152460</v>
      </c>
    </row>
    <row r="95" spans="1:6" ht="22.5" customHeight="1">
      <c r="A95" s="56" t="s">
        <v>233</v>
      </c>
      <c r="B95" s="57"/>
      <c r="C95" s="58"/>
      <c r="D95" s="9" t="s">
        <v>50</v>
      </c>
      <c r="E95" s="9" t="s">
        <v>31</v>
      </c>
      <c r="F95" s="22">
        <v>34650</v>
      </c>
    </row>
    <row r="96" spans="1:6" ht="12.75">
      <c r="A96" s="60" t="s">
        <v>33</v>
      </c>
      <c r="B96" s="60"/>
      <c r="C96" s="60"/>
      <c r="D96" s="9" t="s">
        <v>228</v>
      </c>
      <c r="E96" s="9" t="s">
        <v>29</v>
      </c>
      <c r="F96" s="22">
        <v>21700</v>
      </c>
    </row>
    <row r="97" spans="1:6" ht="12.75">
      <c r="A97" s="56" t="s">
        <v>229</v>
      </c>
      <c r="B97" s="57"/>
      <c r="C97" s="58"/>
      <c r="D97" s="9" t="s">
        <v>228</v>
      </c>
      <c r="E97" s="9" t="s">
        <v>29</v>
      </c>
      <c r="F97" s="14">
        <v>21700</v>
      </c>
    </row>
    <row r="98" spans="1:6" ht="20.25" customHeight="1">
      <c r="A98" s="56" t="s">
        <v>237</v>
      </c>
      <c r="B98" s="57"/>
      <c r="C98" s="58"/>
      <c r="D98" s="9" t="s">
        <v>165</v>
      </c>
      <c r="E98" s="9" t="s">
        <v>31</v>
      </c>
      <c r="F98" s="22">
        <v>11745</v>
      </c>
    </row>
    <row r="99" spans="1:6" ht="12.75">
      <c r="A99" s="53" t="s">
        <v>16</v>
      </c>
      <c r="B99" s="54"/>
      <c r="C99" s="55"/>
      <c r="D99" s="36"/>
      <c r="E99" s="11"/>
      <c r="F99" s="10">
        <f>SUM(F50+F71+F74+F77+F78+F80+F86+F91+F93+F94+F95+F96+F98)</f>
        <v>19508687.75</v>
      </c>
    </row>
    <row r="100" spans="5:6" ht="12.75">
      <c r="E100" s="3"/>
      <c r="F100" s="15"/>
    </row>
    <row r="101" spans="1:6" ht="12.75">
      <c r="A101" s="90" t="s">
        <v>49</v>
      </c>
      <c r="B101" s="90"/>
      <c r="C101" s="89" t="s">
        <v>258</v>
      </c>
      <c r="E101" s="3"/>
      <c r="F101" s="15"/>
    </row>
    <row r="102" spans="1:6" ht="12.75">
      <c r="A102" s="90" t="s">
        <v>259</v>
      </c>
      <c r="B102" s="90"/>
      <c r="C102" s="89" t="s">
        <v>260</v>
      </c>
      <c r="E102" s="3"/>
      <c r="F102" s="15"/>
    </row>
    <row r="103" ht="12.75">
      <c r="F103" s="13"/>
    </row>
    <row r="104" spans="1:6" ht="12.75">
      <c r="A104" s="81" t="s">
        <v>256</v>
      </c>
      <c r="B104" s="81"/>
      <c r="C104" s="81"/>
      <c r="D104" s="81"/>
      <c r="E104" s="81"/>
      <c r="F104" s="81"/>
    </row>
    <row r="105" spans="1:6" ht="12.75">
      <c r="A105" s="44"/>
      <c r="B105" s="82" t="s">
        <v>250</v>
      </c>
      <c r="C105" s="82"/>
      <c r="D105" s="44" t="s">
        <v>254</v>
      </c>
      <c r="E105" s="45"/>
      <c r="F105" s="46"/>
    </row>
    <row r="106" spans="1:6" ht="12.75">
      <c r="A106" s="44"/>
      <c r="B106" s="82" t="s">
        <v>251</v>
      </c>
      <c r="C106" s="82"/>
      <c r="D106" s="44" t="s">
        <v>255</v>
      </c>
      <c r="E106" s="44"/>
      <c r="F106" s="44"/>
    </row>
    <row r="107" spans="1:6" ht="12.75">
      <c r="A107" s="44"/>
      <c r="B107" s="82" t="s">
        <v>252</v>
      </c>
      <c r="C107" s="82"/>
      <c r="D107" s="44" t="s">
        <v>253</v>
      </c>
      <c r="E107" s="44"/>
      <c r="F107" s="44"/>
    </row>
  </sheetData>
  <sheetProtection/>
  <protectedRanges>
    <protectedRange sqref="F66" name="Диапазон1"/>
  </protectedRanges>
  <mergeCells count="106">
    <mergeCell ref="A101:B101"/>
    <mergeCell ref="A102:B102"/>
    <mergeCell ref="A91:C91"/>
    <mergeCell ref="A98:C98"/>
    <mergeCell ref="A99:C99"/>
    <mergeCell ref="A92:C92"/>
    <mergeCell ref="A93:C93"/>
    <mergeCell ref="A94:C94"/>
    <mergeCell ref="A95:C95"/>
    <mergeCell ref="A96:C96"/>
    <mergeCell ref="A97:C97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6:C66"/>
    <mergeCell ref="A67:C67"/>
    <mergeCell ref="A68:C68"/>
    <mergeCell ref="A69:C69"/>
    <mergeCell ref="A71:C71"/>
    <mergeCell ref="A72:C72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5:C45"/>
    <mergeCell ref="A46:C46"/>
    <mergeCell ref="A47:C47"/>
    <mergeCell ref="A7:C7"/>
    <mergeCell ref="A8:C8"/>
    <mergeCell ref="A18:C18"/>
    <mergeCell ref="A19:C19"/>
    <mergeCell ref="A37:C37"/>
    <mergeCell ref="A38:C38"/>
    <mergeCell ref="A39:C39"/>
    <mergeCell ref="A40:C40"/>
    <mergeCell ref="A43:C43"/>
    <mergeCell ref="A44:C44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7:C17"/>
    <mergeCell ref="A20:C20"/>
    <mergeCell ref="A21:C21"/>
    <mergeCell ref="A22:C22"/>
    <mergeCell ref="A23:C23"/>
    <mergeCell ref="A24:C24"/>
    <mergeCell ref="A12:C12"/>
    <mergeCell ref="A9:C9"/>
    <mergeCell ref="A13:C13"/>
    <mergeCell ref="A14:C14"/>
    <mergeCell ref="A15:C15"/>
    <mergeCell ref="A16:C16"/>
    <mergeCell ref="A3:C4"/>
    <mergeCell ref="E3:E4"/>
    <mergeCell ref="F3:F4"/>
    <mergeCell ref="A5:C5"/>
    <mergeCell ref="A6:C6"/>
    <mergeCell ref="A1:F1"/>
    <mergeCell ref="D3:D4"/>
    <mergeCell ref="A104:F104"/>
    <mergeCell ref="B105:C105"/>
    <mergeCell ref="B106:C106"/>
    <mergeCell ref="B107:C107"/>
    <mergeCell ref="A70:C70"/>
    <mergeCell ref="A41:C41"/>
    <mergeCell ref="A42:C42"/>
    <mergeCell ref="A10:C10"/>
    <mergeCell ref="A11:C11"/>
  </mergeCells>
  <printOptions/>
  <pageMargins left="0.7" right="0.25" top="0.29" bottom="0.48" header="0.3" footer="0.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2013-01-10T10:37:07Z</cp:lastPrinted>
  <dcterms:created xsi:type="dcterms:W3CDTF">2008-04-22T09:25:44Z</dcterms:created>
  <dcterms:modified xsi:type="dcterms:W3CDTF">2013-03-21T09:38:26Z</dcterms:modified>
  <cp:category/>
  <cp:version/>
  <cp:contentType/>
  <cp:contentStatus/>
</cp:coreProperties>
</file>